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williamanderson/Downloads/"/>
    </mc:Choice>
  </mc:AlternateContent>
  <xr:revisionPtr revIDLastSave="0" documentId="8_{AA9B62E3-C93B-A34C-B9B2-B0EA7F4E7CC8}" xr6:coauthVersionLast="47" xr6:coauthVersionMax="47" xr10:uidLastSave="{00000000-0000-0000-0000-000000000000}"/>
  <bookViews>
    <workbookView xWindow="0" yWindow="500" windowWidth="51200" windowHeight="27660" xr2:uid="{00000000-000D-0000-FFFF-FFFF00000000}"/>
  </bookViews>
  <sheets>
    <sheet name="Monthly Budget" sheetId="1" r:id="rId1"/>
    <sheet name="Financial Stat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2" l="1"/>
  <c r="K42" i="2" s="1"/>
  <c r="E40" i="2"/>
  <c r="E42" i="2" s="1"/>
  <c r="I44" i="2" s="1"/>
  <c r="E30" i="2"/>
  <c r="K23" i="2"/>
  <c r="E15" i="2"/>
  <c r="K13" i="2"/>
  <c r="C5" i="2"/>
  <c r="F75" i="1"/>
  <c r="E75" i="1"/>
  <c r="D75" i="1"/>
  <c r="C75" i="1"/>
  <c r="J27" i="1" s="1"/>
  <c r="B75" i="1"/>
  <c r="L46" i="1"/>
  <c r="J46" i="1"/>
  <c r="J48" i="1" s="1"/>
  <c r="M44" i="1"/>
  <c r="M46" i="1" s="1"/>
  <c r="L44" i="1"/>
  <c r="K44" i="1"/>
  <c r="K46" i="1" s="1"/>
  <c r="J44" i="1"/>
  <c r="J50" i="1" s="1"/>
  <c r="I44" i="1"/>
  <c r="I46" i="1" s="1"/>
  <c r="I48" i="1" s="1"/>
  <c r="F43" i="1"/>
  <c r="E43" i="1"/>
  <c r="D43" i="1"/>
  <c r="C43" i="1"/>
  <c r="B43" i="1"/>
  <c r="F40" i="1"/>
  <c r="M26" i="1" s="1"/>
  <c r="E40" i="1"/>
  <c r="D40" i="1"/>
  <c r="K26" i="1" s="1"/>
  <c r="C40" i="1"/>
  <c r="B40" i="1"/>
  <c r="I26" i="1" s="1"/>
  <c r="I27" i="1"/>
  <c r="L26" i="1"/>
  <c r="J26" i="1"/>
  <c r="M25" i="1"/>
  <c r="M28" i="1" s="1"/>
  <c r="K25" i="1"/>
  <c r="I25" i="1"/>
  <c r="I28" i="1" s="1"/>
  <c r="F24" i="1"/>
  <c r="E24" i="1"/>
  <c r="D24" i="1"/>
  <c r="C24" i="1"/>
  <c r="B24" i="1"/>
  <c r="F21" i="1"/>
  <c r="E21" i="1"/>
  <c r="L25" i="1" s="1"/>
  <c r="L28" i="1" s="1"/>
  <c r="D21" i="1"/>
  <c r="C21" i="1"/>
  <c r="J25" i="1" s="1"/>
  <c r="B21" i="1"/>
  <c r="M20" i="1"/>
  <c r="L20" i="1"/>
  <c r="K20" i="1"/>
  <c r="J20" i="1"/>
  <c r="I20" i="1"/>
  <c r="J19" i="1"/>
  <c r="J21" i="1" s="1"/>
  <c r="M18" i="1"/>
  <c r="L18" i="1"/>
  <c r="K18" i="1"/>
  <c r="J18" i="1"/>
  <c r="I18" i="1"/>
  <c r="M17" i="1"/>
  <c r="L17" i="1"/>
  <c r="L19" i="1" s="1"/>
  <c r="K17" i="1"/>
  <c r="J17" i="1"/>
  <c r="I17" i="1"/>
  <c r="M13" i="1"/>
  <c r="M19" i="1" s="1"/>
  <c r="L13" i="1"/>
  <c r="K13" i="1"/>
  <c r="K19" i="1" s="1"/>
  <c r="J13" i="1"/>
  <c r="I13" i="1"/>
  <c r="I19" i="1" s="1"/>
  <c r="K21" i="1" l="1"/>
  <c r="L21" i="1"/>
  <c r="L30" i="1"/>
  <c r="J28" i="1"/>
  <c r="J30" i="1" s="1"/>
  <c r="M47" i="1"/>
  <c r="M50" i="1" s="1"/>
  <c r="I30" i="1"/>
  <c r="I21" i="1"/>
  <c r="M30" i="1"/>
  <c r="M21" i="1"/>
  <c r="K28" i="1"/>
  <c r="K30" i="1" s="1"/>
  <c r="K47" i="1"/>
  <c r="K50" i="1" s="1"/>
  <c r="L48" i="1"/>
  <c r="I50" i="1"/>
  <c r="L47" i="1"/>
  <c r="L50" i="1" s="1"/>
  <c r="M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5" authorId="0" shapeId="0" xr:uid="{00000000-0006-0000-0000-000001000000}">
      <text>
        <r>
          <rPr>
            <sz val="10"/>
            <color rgb="FF000000"/>
            <rFont val="Arial"/>
            <scheme val="minor"/>
          </rPr>
          <t>Estimate your total taxes, use a calculator such as the one on IRS.Gov.  Divide the total tax due into the total income after deducting 401k and use that percentage here.</t>
        </r>
      </text>
    </comment>
  </commentList>
</comments>
</file>

<file path=xl/sharedStrings.xml><?xml version="1.0" encoding="utf-8"?>
<sst xmlns="http://schemas.openxmlformats.org/spreadsheetml/2006/main" count="201" uniqueCount="171">
  <si>
    <t>MILLENNIALS BUDGET TOOL</t>
  </si>
  <si>
    <t>Courtesy of RetireCoast.com</t>
  </si>
  <si>
    <t>See instructions below and in the podcast</t>
  </si>
  <si>
    <t>All entries are per month</t>
  </si>
  <si>
    <t>HOME RELATED</t>
  </si>
  <si>
    <t>CURRENT HOME</t>
  </si>
  <si>
    <t>NEW HOME</t>
  </si>
  <si>
    <t>OPT 2</t>
  </si>
  <si>
    <t>OPT 3</t>
  </si>
  <si>
    <t>OPT 4</t>
  </si>
  <si>
    <t>INCOME</t>
  </si>
  <si>
    <t>MS GULF</t>
  </si>
  <si>
    <t>Rent/P&amp;I Mortgage</t>
  </si>
  <si>
    <t>Income/wages taxable -1</t>
  </si>
  <si>
    <t>2nd Mortgage P&amp;I</t>
  </si>
  <si>
    <t>Income/wages taxable -2</t>
  </si>
  <si>
    <t>Water</t>
  </si>
  <si>
    <t>Internet income taxable</t>
  </si>
  <si>
    <t>Electricity</t>
  </si>
  <si>
    <t>Side hustle taxable</t>
  </si>
  <si>
    <t>Natural gas/propane</t>
  </si>
  <si>
    <t>Other income not taxed</t>
  </si>
  <si>
    <t>Home Insurance</t>
  </si>
  <si>
    <t>Property taxes</t>
  </si>
  <si>
    <t>TOTAL ALL INCOME</t>
  </si>
  <si>
    <t>Pest control</t>
  </si>
  <si>
    <t>Trash</t>
  </si>
  <si>
    <t>Effective Fed tax rate</t>
  </si>
  <si>
    <t>Sewer</t>
  </si>
  <si>
    <t>Eff State tax rate</t>
  </si>
  <si>
    <t>Cable/internet</t>
  </si>
  <si>
    <t>Federal income taxes</t>
  </si>
  <si>
    <t>HOA</t>
  </si>
  <si>
    <t>State income taxes</t>
  </si>
  <si>
    <t>Gardener</t>
  </si>
  <si>
    <t>INCOME AFTER TAX</t>
  </si>
  <si>
    <t>Home maintenance</t>
  </si>
  <si>
    <t>Non taxed income</t>
  </si>
  <si>
    <t>TOTAL</t>
  </si>
  <si>
    <t>TOTAL AVAILABLE INCOME</t>
  </si>
  <si>
    <t>MONTHLY OBLIGATIONS</t>
  </si>
  <si>
    <t>SUMMARY OF ALL EXPENSES</t>
  </si>
  <si>
    <t>Car one payment</t>
  </si>
  <si>
    <t>HOME</t>
  </si>
  <si>
    <t>Car one insurance</t>
  </si>
  <si>
    <t>OBLIGATIONS</t>
  </si>
  <si>
    <t>Car two payment</t>
  </si>
  <si>
    <t>LIVING</t>
  </si>
  <si>
    <t>Car two insurance</t>
  </si>
  <si>
    <t>TOTAL ALL EXPENSES</t>
  </si>
  <si>
    <t>RV</t>
  </si>
  <si>
    <t>RV insurance</t>
  </si>
  <si>
    <t>NET AFTER EXPENSE</t>
  </si>
  <si>
    <t>Boat</t>
  </si>
  <si>
    <t>If above is negative, reduce expenses to equal zero or a positive number</t>
  </si>
  <si>
    <t>Boat insurance</t>
  </si>
  <si>
    <t>Storage for RV</t>
  </si>
  <si>
    <t>SAVING AND INVESTMENT</t>
  </si>
  <si>
    <t>Storage for boat</t>
  </si>
  <si>
    <t>Vehicle maintenance</t>
  </si>
  <si>
    <t>401k my contribution -1</t>
  </si>
  <si>
    <t>Vehicle registration</t>
  </si>
  <si>
    <t>401k employer contribution</t>
  </si>
  <si>
    <t>Credit Card Payment</t>
  </si>
  <si>
    <t>401k my contribution -2</t>
  </si>
  <si>
    <t>Student loan repayment</t>
  </si>
  <si>
    <t>Other obligation(s)</t>
  </si>
  <si>
    <t>IRA contribution 1</t>
  </si>
  <si>
    <t>IRA contribution2</t>
  </si>
  <si>
    <t>Savings contributions</t>
  </si>
  <si>
    <t>Brokerage contributions</t>
  </si>
  <si>
    <t>LIVING EXPENSES</t>
  </si>
  <si>
    <t xml:space="preserve">Cash contributions from other </t>
  </si>
  <si>
    <t>Health insurance</t>
  </si>
  <si>
    <t>TOTAL SAVINGS</t>
  </si>
  <si>
    <t>Health ins co-pay</t>
  </si>
  <si>
    <t>Medication</t>
  </si>
  <si>
    <t>ANNUAL SAVINGS</t>
  </si>
  <si>
    <t>Groceries - food</t>
  </si>
  <si>
    <t>AMOUNT NEEDED FOR HOUSE</t>
  </si>
  <si>
    <t>Clothing</t>
  </si>
  <si>
    <t xml:space="preserve">STATUS - </t>
  </si>
  <si>
    <t>Fuel car</t>
  </si>
  <si>
    <t>Fuel RV/Boat</t>
  </si>
  <si>
    <t>MONTHS TO REACH HOUSE GOAL</t>
  </si>
  <si>
    <t>Mobile phone(s)</t>
  </si>
  <si>
    <t xml:space="preserve">Restaurant </t>
  </si>
  <si>
    <t>INSTRUCTIONS:  Please watch the YouTube video for best results</t>
  </si>
  <si>
    <t>Stuff gifts etc</t>
  </si>
  <si>
    <t>Click twice to open video below</t>
  </si>
  <si>
    <t>Golf membership</t>
  </si>
  <si>
    <t>Costco/Sams Club etc</t>
  </si>
  <si>
    <t>Health Club</t>
  </si>
  <si>
    <t>Church donation</t>
  </si>
  <si>
    <t>Other donation</t>
  </si>
  <si>
    <t>College/Classes Tuition</t>
  </si>
  <si>
    <t>Hobby Cost</t>
  </si>
  <si>
    <t>Personal grooming</t>
  </si>
  <si>
    <t>401k/IRA contribution</t>
  </si>
  <si>
    <t>Child support court order</t>
  </si>
  <si>
    <t xml:space="preserve">Pet expenses </t>
  </si>
  <si>
    <t xml:space="preserve">Travel </t>
  </si>
  <si>
    <t>Subscriptions</t>
  </si>
  <si>
    <t>License fish/hunt</t>
  </si>
  <si>
    <t>School tuition</t>
  </si>
  <si>
    <t>Entertainment</t>
  </si>
  <si>
    <t>Birthday/Christmas</t>
  </si>
  <si>
    <t>Life insurance</t>
  </si>
  <si>
    <t>Created by RetireCoast for our Millennial Guests to use.  Download a copy onto your computer</t>
  </si>
  <si>
    <t>Off site storage</t>
  </si>
  <si>
    <t>Habits (smoking/drinking)</t>
  </si>
  <si>
    <t xml:space="preserve">Other  </t>
  </si>
  <si>
    <t>PERSONAL FINANCIAL STATEMENT</t>
  </si>
  <si>
    <t>Mr. &amp; Mrs. Millennial</t>
  </si>
  <si>
    <t>As of:</t>
  </si>
  <si>
    <t>Assets</t>
  </si>
  <si>
    <t>Liabilities</t>
  </si>
  <si>
    <t>Cash Equivalents</t>
  </si>
  <si>
    <t>Mortgages</t>
  </si>
  <si>
    <t xml:space="preserve">Checking </t>
  </si>
  <si>
    <t>Primary Home</t>
  </si>
  <si>
    <t>Savings</t>
  </si>
  <si>
    <t>Second Home</t>
  </si>
  <si>
    <t>Money Market</t>
  </si>
  <si>
    <t>Rental Properties</t>
  </si>
  <si>
    <t>CD's</t>
  </si>
  <si>
    <t>Total</t>
  </si>
  <si>
    <t>Cash on Hand</t>
  </si>
  <si>
    <t>Physical Assets</t>
  </si>
  <si>
    <t xml:space="preserve">Revolving Debts </t>
  </si>
  <si>
    <t>Visa</t>
  </si>
  <si>
    <t>MasterCard</t>
  </si>
  <si>
    <t>American Express</t>
  </si>
  <si>
    <t>Furniture</t>
  </si>
  <si>
    <t>Discover</t>
  </si>
  <si>
    <t xml:space="preserve">Jewelry </t>
  </si>
  <si>
    <t>Other Credit Cards</t>
  </si>
  <si>
    <t>Collectibles</t>
  </si>
  <si>
    <t>Household Goods</t>
  </si>
  <si>
    <t>Automobile #1</t>
  </si>
  <si>
    <t>Automobile #2</t>
  </si>
  <si>
    <t>RV's, Boats, Etc.</t>
  </si>
  <si>
    <t>Other</t>
  </si>
  <si>
    <t>Long-Term Assets</t>
  </si>
  <si>
    <t>Installment Debts</t>
  </si>
  <si>
    <t>IRA-401k</t>
  </si>
  <si>
    <t>Brokerage Accounts</t>
  </si>
  <si>
    <t>Mutual Funds</t>
  </si>
  <si>
    <t>Student Loans</t>
  </si>
  <si>
    <t>Net value of businesses</t>
  </si>
  <si>
    <t>Personal Loans</t>
  </si>
  <si>
    <t>Note receivable</t>
  </si>
  <si>
    <t>401(k) Loans</t>
  </si>
  <si>
    <t>Total Assets</t>
  </si>
  <si>
    <t>Total Liabilities</t>
  </si>
  <si>
    <t>Total Assets - Total Liabilities =  Net Worth</t>
  </si>
  <si>
    <t>TERM</t>
  </si>
  <si>
    <t>EXPLANATION</t>
  </si>
  <si>
    <t>Anything of value regardless of any debt against them e.g. list a vehicle worth not the amount owed</t>
  </si>
  <si>
    <t>Long term assets</t>
  </si>
  <si>
    <t>A house, 401k that are long lasting</t>
  </si>
  <si>
    <t>Debt you owe against assets and non-assets</t>
  </si>
  <si>
    <t>Revolving debt</t>
  </si>
  <si>
    <t>Credit cards, amounts that can change monthly</t>
  </si>
  <si>
    <t>Installment debt</t>
  </si>
  <si>
    <t>Longer term debt e.g. mortgage</t>
  </si>
  <si>
    <r>
      <t xml:space="preserve">Visit </t>
    </r>
    <r>
      <rPr>
        <u/>
        <sz val="10"/>
        <color theme="10"/>
        <rFont val="Arial"/>
        <family val="2"/>
        <scheme val="minor"/>
      </rPr>
      <t>RetireCoast.com for more articles about budgeting and finance.  This Millennial Budget Tool was created for Logan-Anderson Gulf Coastal Realtors.  GulfCoastalRealtors.com</t>
    </r>
  </si>
  <si>
    <t>Individuals may copy, modify and save this document without compensation to the developer.</t>
  </si>
  <si>
    <t>Bloggers may use this document if credit and a link is given to RetireCoast.Com</t>
  </si>
  <si>
    <t>This document may not be resold.</t>
  </si>
  <si>
    <t>Copyright 2022 RetireCoast.com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</si>
</sst>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[$£-809]#,##0.00"/>
    <numFmt numFmtId="167" formatCode="0.0"/>
    <numFmt numFmtId="168" formatCode="_(* #,##0_);_(* \(#,##0\);_(* &quot;-&quot;??_);_(@_)"/>
    <numFmt numFmtId="169" formatCode="&quot;$&quot;#,##0.00\ ;&quot;$&quot;\(#,##0.00\)"/>
    <numFmt numFmtId="170" formatCode="m/d/yyyy"/>
    <numFmt numFmtId="171" formatCode="&quot;$&quot;#,##0\ ;&quot;$&quot;\(#,##0\)"/>
    <numFmt numFmtId="172" formatCode="&quot;$&quot;#,##0"/>
  </numFmts>
  <fonts count="31">
    <font>
      <sz val="10"/>
      <color rgb="FF000000"/>
      <name val="Arial"/>
      <scheme val="minor"/>
    </font>
    <font>
      <sz val="36"/>
      <color rgb="FFFFFFFF"/>
      <name val="Calibri"/>
    </font>
    <font>
      <sz val="11"/>
      <color theme="1"/>
      <name val="Calibri"/>
    </font>
    <font>
      <sz val="16"/>
      <color rgb="FF000000"/>
      <name val="Calibri"/>
    </font>
    <font>
      <sz val="10"/>
      <color rgb="FF000000"/>
      <name val="Calibri"/>
    </font>
    <font>
      <b/>
      <sz val="11"/>
      <color theme="0"/>
      <name val="Calibri"/>
    </font>
    <font>
      <sz val="11"/>
      <color rgb="FF000000"/>
      <name val="Calibri"/>
    </font>
    <font>
      <sz val="11"/>
      <color rgb="FF595959"/>
      <name val="Calibri"/>
    </font>
    <font>
      <sz val="10"/>
      <color theme="1"/>
      <name val="Arial"/>
      <scheme val="minor"/>
    </font>
    <font>
      <u/>
      <sz val="11"/>
      <color rgb="FFA61D4C"/>
      <name val="Inconsolata"/>
    </font>
    <font>
      <u/>
      <sz val="11"/>
      <color rgb="FFA61D4C"/>
      <name val="Inconsolata"/>
    </font>
    <font>
      <sz val="11"/>
      <color theme="0"/>
      <name val="Calibri"/>
    </font>
    <font>
      <b/>
      <sz val="11"/>
      <color rgb="FF000000"/>
      <name val="Calibri"/>
    </font>
    <font>
      <b/>
      <sz val="11"/>
      <color rgb="FF595959"/>
      <name val="Calibri"/>
    </font>
    <font>
      <u/>
      <sz val="11"/>
      <color rgb="FF1155CC"/>
      <name val="Calibri"/>
    </font>
    <font>
      <sz val="18"/>
      <color rgb="FF00000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&quot;bookman old style&quot;"/>
    </font>
    <font>
      <sz val="10"/>
      <color theme="1"/>
      <name val="Arial"/>
    </font>
    <font>
      <sz val="16"/>
      <color rgb="FF000000"/>
      <name val="&quot;bookman old style&quot;"/>
    </font>
    <font>
      <sz val="13"/>
      <color rgb="FF000000"/>
      <name val="&quot;bookman old style&quot;"/>
    </font>
    <font>
      <sz val="11"/>
      <color rgb="FF000000"/>
      <name val="&quot;bookman old style&quot;"/>
    </font>
    <font>
      <b/>
      <sz val="11"/>
      <color rgb="FF000000"/>
      <name val="&quot;bookman old style&quot;"/>
    </font>
    <font>
      <b/>
      <sz val="10"/>
      <color rgb="FF000000"/>
      <name val="&quot;bookman old style&quot;"/>
    </font>
    <font>
      <sz val="13"/>
      <color rgb="FF000000"/>
      <name val="Arial"/>
    </font>
    <font>
      <sz val="11"/>
      <color rgb="FF000000"/>
      <name val="Arial"/>
    </font>
    <font>
      <b/>
      <sz val="14"/>
      <color rgb="FF000000"/>
      <name val="&quot;bookman old style&quot;"/>
    </font>
    <font>
      <u/>
      <sz val="10"/>
      <color theme="10"/>
      <name val="Arial"/>
      <scheme val="minor"/>
    </font>
    <font>
      <u/>
      <sz val="10"/>
      <color theme="10"/>
      <name val="Arial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19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6" fillId="0" borderId="1" xfId="0" applyFont="1" applyBorder="1" applyAlignment="1"/>
    <xf numFmtId="164" fontId="2" fillId="0" borderId="1" xfId="0" applyNumberFormat="1" applyFont="1" applyBorder="1" applyAlignment="1"/>
    <xf numFmtId="44" fontId="7" fillId="0" borderId="1" xfId="0" applyNumberFormat="1" applyFont="1" applyBorder="1" applyAlignment="1"/>
    <xf numFmtId="44" fontId="7" fillId="0" borderId="1" xfId="0" applyNumberFormat="1" applyFont="1" applyBorder="1" applyAlignment="1"/>
    <xf numFmtId="44" fontId="7" fillId="0" borderId="2" xfId="0" applyNumberFormat="1" applyFont="1" applyBorder="1" applyAlignment="1"/>
    <xf numFmtId="0" fontId="6" fillId="0" borderId="4" xfId="0" applyFont="1" applyBorder="1" applyAlignment="1"/>
    <xf numFmtId="164" fontId="2" fillId="0" borderId="1" xfId="0" applyNumberFormat="1" applyFont="1" applyBorder="1" applyAlignment="1"/>
    <xf numFmtId="164" fontId="2" fillId="0" borderId="2" xfId="0" applyNumberFormat="1" applyFont="1" applyBorder="1" applyAlignment="1"/>
    <xf numFmtId="44" fontId="2" fillId="0" borderId="1" xfId="0" applyNumberFormat="1" applyFont="1" applyBorder="1" applyAlignment="1"/>
    <xf numFmtId="44" fontId="2" fillId="0" borderId="1" xfId="0" applyNumberFormat="1" applyFont="1" applyBorder="1" applyAlignment="1"/>
    <xf numFmtId="44" fontId="2" fillId="0" borderId="2" xfId="0" applyNumberFormat="1" applyFont="1" applyBorder="1" applyAlignment="1"/>
    <xf numFmtId="44" fontId="6" fillId="0" borderId="5" xfId="0" applyNumberFormat="1" applyFont="1" applyBorder="1" applyAlignment="1"/>
    <xf numFmtId="44" fontId="6" fillId="0" borderId="1" xfId="0" applyNumberFormat="1" applyFont="1" applyBorder="1" applyAlignment="1"/>
    <xf numFmtId="0" fontId="6" fillId="0" borderId="6" xfId="0" applyFont="1" applyBorder="1" applyAlignment="1"/>
    <xf numFmtId="44" fontId="7" fillId="0" borderId="4" xfId="0" applyNumberFormat="1" applyFont="1" applyBorder="1" applyAlignment="1"/>
    <xf numFmtId="0" fontId="8" fillId="0" borderId="0" xfId="0" applyFont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6" fillId="0" borderId="10" xfId="0" applyFont="1" applyBorder="1" applyAlignment="1"/>
    <xf numFmtId="44" fontId="7" fillId="0" borderId="11" xfId="0" applyNumberFormat="1" applyFont="1" applyBorder="1" applyAlignment="1"/>
    <xf numFmtId="0" fontId="6" fillId="0" borderId="4" xfId="0" applyFont="1" applyBorder="1" applyAlignment="1"/>
    <xf numFmtId="9" fontId="7" fillId="0" borderId="1" xfId="0" applyNumberFormat="1" applyFont="1" applyBorder="1" applyAlignment="1"/>
    <xf numFmtId="9" fontId="7" fillId="0" borderId="5" xfId="0" applyNumberFormat="1" applyFont="1" applyBorder="1" applyAlignment="1"/>
    <xf numFmtId="165" fontId="9" fillId="0" borderId="1" xfId="0" applyNumberFormat="1" applyFont="1" applyBorder="1"/>
    <xf numFmtId="0" fontId="6" fillId="0" borderId="7" xfId="0" applyFont="1" applyBorder="1" applyAlignment="1"/>
    <xf numFmtId="165" fontId="10" fillId="0" borderId="8" xfId="0" applyNumberFormat="1" applyFont="1" applyBorder="1"/>
    <xf numFmtId="0" fontId="6" fillId="3" borderId="10" xfId="0" applyFont="1" applyFill="1" applyBorder="1" applyAlignment="1"/>
    <xf numFmtId="44" fontId="7" fillId="3" borderId="11" xfId="0" applyNumberFormat="1" applyFont="1" applyFill="1" applyBorder="1" applyAlignment="1"/>
    <xf numFmtId="0" fontId="6" fillId="4" borderId="4" xfId="0" applyFont="1" applyFill="1" applyBorder="1" applyAlignment="1"/>
    <xf numFmtId="44" fontId="6" fillId="4" borderId="1" xfId="0" applyNumberFormat="1" applyFont="1" applyFill="1" applyBorder="1" applyAlignment="1"/>
    <xf numFmtId="44" fontId="2" fillId="0" borderId="0" xfId="0" applyNumberFormat="1" applyFont="1" applyAlignment="1"/>
    <xf numFmtId="44" fontId="11" fillId="2" borderId="1" xfId="0" applyNumberFormat="1" applyFont="1" applyFill="1" applyBorder="1" applyAlignment="1">
      <alignment horizontal="center"/>
    </xf>
    <xf numFmtId="44" fontId="11" fillId="2" borderId="2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0" fontId="6" fillId="0" borderId="1" xfId="0" applyFont="1" applyBorder="1" applyAlignment="1">
      <alignment horizontal="center"/>
    </xf>
    <xf numFmtId="0" fontId="6" fillId="0" borderId="9" xfId="0" applyFont="1" applyBorder="1" applyAlignment="1"/>
    <xf numFmtId="44" fontId="2" fillId="0" borderId="8" xfId="0" applyNumberFormat="1" applyFont="1" applyBorder="1" applyAlignment="1"/>
    <xf numFmtId="0" fontId="12" fillId="0" borderId="10" xfId="0" applyFont="1" applyBorder="1" applyAlignment="1"/>
    <xf numFmtId="44" fontId="2" fillId="0" borderId="11" xfId="0" applyNumberFormat="1" applyFont="1" applyBorder="1" applyAlignment="1"/>
    <xf numFmtId="0" fontId="2" fillId="0" borderId="4" xfId="0" applyFont="1" applyBorder="1" applyAlignment="1"/>
    <xf numFmtId="0" fontId="6" fillId="4" borderId="12" xfId="0" applyFont="1" applyFill="1" applyBorder="1" applyAlignment="1"/>
    <xf numFmtId="44" fontId="13" fillId="4" borderId="5" xfId="0" applyNumberFormat="1" applyFont="1" applyFill="1" applyBorder="1" applyAlignment="1"/>
    <xf numFmtId="0" fontId="2" fillId="0" borderId="0" xfId="0" applyFont="1" applyAlignment="1"/>
    <xf numFmtId="0" fontId="6" fillId="0" borderId="0" xfId="0" applyFont="1" applyAlignment="1"/>
    <xf numFmtId="0" fontId="11" fillId="2" borderId="0" xfId="0" applyFont="1" applyFill="1" applyAlignment="1"/>
    <xf numFmtId="0" fontId="11" fillId="2" borderId="0" xfId="0" applyFont="1" applyFill="1" applyAlignment="1"/>
    <xf numFmtId="0" fontId="6" fillId="0" borderId="1" xfId="0" applyFont="1" applyBorder="1" applyAlignment="1"/>
    <xf numFmtId="165" fontId="2" fillId="0" borderId="1" xfId="0" applyNumberFormat="1" applyFont="1" applyBorder="1" applyAlignment="1"/>
    <xf numFmtId="165" fontId="2" fillId="0" borderId="1" xfId="0" applyNumberFormat="1" applyFont="1" applyBorder="1" applyAlignment="1"/>
    <xf numFmtId="166" fontId="6" fillId="0" borderId="1" xfId="0" applyNumberFormat="1" applyFont="1" applyBorder="1" applyAlignment="1"/>
    <xf numFmtId="165" fontId="14" fillId="0" borderId="1" xfId="0" applyNumberFormat="1" applyFont="1" applyBorder="1" applyAlignment="1"/>
    <xf numFmtId="0" fontId="8" fillId="0" borderId="3" xfId="0" applyFont="1" applyBorder="1"/>
    <xf numFmtId="0" fontId="8" fillId="0" borderId="1" xfId="0" applyFont="1" applyBorder="1" applyAlignment="1"/>
    <xf numFmtId="165" fontId="8" fillId="0" borderId="1" xfId="0" applyNumberFormat="1" applyFont="1" applyBorder="1" applyAlignment="1"/>
    <xf numFmtId="165" fontId="8" fillId="0" borderId="1" xfId="0" applyNumberFormat="1" applyFont="1" applyBorder="1"/>
    <xf numFmtId="0" fontId="8" fillId="0" borderId="8" xfId="0" applyFont="1" applyBorder="1" applyAlignment="1"/>
    <xf numFmtId="165" fontId="8" fillId="0" borderId="8" xfId="0" applyNumberFormat="1" applyFont="1" applyBorder="1" applyAlignment="1"/>
    <xf numFmtId="165" fontId="8" fillId="0" borderId="8" xfId="0" applyNumberFormat="1" applyFont="1" applyBorder="1"/>
    <xf numFmtId="0" fontId="8" fillId="0" borderId="11" xfId="0" applyFont="1" applyBorder="1" applyAlignment="1"/>
    <xf numFmtId="165" fontId="8" fillId="0" borderId="11" xfId="0" applyNumberFormat="1" applyFont="1" applyBorder="1"/>
    <xf numFmtId="0" fontId="2" fillId="0" borderId="13" xfId="0" applyFont="1" applyBorder="1" applyAlignment="1"/>
    <xf numFmtId="167" fontId="8" fillId="0" borderId="0" xfId="0" applyNumberFormat="1" applyFont="1"/>
    <xf numFmtId="164" fontId="6" fillId="0" borderId="1" xfId="0" applyNumberFormat="1" applyFont="1" applyBorder="1" applyAlignment="1"/>
    <xf numFmtId="168" fontId="2" fillId="0" borderId="0" xfId="0" applyNumberFormat="1" applyFont="1" applyAlignment="1"/>
    <xf numFmtId="5" fontId="2" fillId="0" borderId="0" xfId="0" applyNumberFormat="1" applyFont="1" applyAlignment="1"/>
    <xf numFmtId="0" fontId="2" fillId="0" borderId="0" xfId="0" applyFont="1" applyAlignment="1"/>
    <xf numFmtId="0" fontId="19" fillId="0" borderId="0" xfId="0" applyFont="1" applyAlignment="1"/>
    <xf numFmtId="169" fontId="19" fillId="5" borderId="1" xfId="0" applyNumberFormat="1" applyFont="1" applyFill="1" applyBorder="1" applyAlignment="1"/>
    <xf numFmtId="169" fontId="19" fillId="6" borderId="1" xfId="0" applyNumberFormat="1" applyFont="1" applyFill="1" applyBorder="1" applyAlignment="1"/>
    <xf numFmtId="165" fontId="19" fillId="0" borderId="1" xfId="0" applyNumberFormat="1" applyFont="1" applyBorder="1" applyAlignment="1">
      <alignment horizontal="right"/>
    </xf>
    <xf numFmtId="171" fontId="16" fillId="0" borderId="1" xfId="0" applyNumberFormat="1" applyFont="1" applyBorder="1" applyAlignment="1">
      <alignment horizontal="right"/>
    </xf>
    <xf numFmtId="169" fontId="16" fillId="0" borderId="1" xfId="0" applyNumberFormat="1" applyFont="1" applyBorder="1" applyAlignment="1">
      <alignment horizontal="right"/>
    </xf>
    <xf numFmtId="165" fontId="19" fillId="0" borderId="1" xfId="0" applyNumberFormat="1" applyFont="1" applyBorder="1" applyAlignment="1"/>
    <xf numFmtId="169" fontId="19" fillId="0" borderId="1" xfId="0" applyNumberFormat="1" applyFont="1" applyBorder="1" applyAlignment="1"/>
    <xf numFmtId="172" fontId="19" fillId="0" borderId="1" xfId="0" applyNumberFormat="1" applyFont="1" applyBorder="1" applyAlignment="1">
      <alignment horizontal="right"/>
    </xf>
    <xf numFmtId="169" fontId="23" fillId="0" borderId="0" xfId="0" applyNumberFormat="1" applyFont="1" applyAlignment="1"/>
    <xf numFmtId="169" fontId="19" fillId="0" borderId="0" xfId="0" applyNumberFormat="1" applyFont="1" applyAlignment="1"/>
    <xf numFmtId="171" fontId="24" fillId="0" borderId="1" xfId="0" applyNumberFormat="1" applyFont="1" applyBorder="1" applyAlignment="1">
      <alignment horizontal="right"/>
    </xf>
    <xf numFmtId="169" fontId="24" fillId="0" borderId="1" xfId="0" applyNumberFormat="1" applyFont="1" applyBorder="1" applyAlignment="1">
      <alignment horizontal="right"/>
    </xf>
    <xf numFmtId="169" fontId="16" fillId="0" borderId="1" xfId="0" applyNumberFormat="1" applyFont="1" applyBorder="1" applyAlignment="1">
      <alignment horizontal="right"/>
    </xf>
    <xf numFmtId="169" fontId="19" fillId="5" borderId="0" xfId="0" applyNumberFormat="1" applyFont="1" applyFill="1" applyAlignment="1"/>
    <xf numFmtId="169" fontId="18" fillId="5" borderId="1" xfId="0" applyNumberFormat="1" applyFont="1" applyFill="1" applyBorder="1" applyAlignment="1">
      <alignment horizontal="right"/>
    </xf>
    <xf numFmtId="0" fontId="19" fillId="0" borderId="1" xfId="0" applyFont="1" applyBorder="1" applyAlignment="1"/>
    <xf numFmtId="0" fontId="8" fillId="0" borderId="14" xfId="0" applyFont="1" applyBorder="1" applyAlignment="1"/>
    <xf numFmtId="0" fontId="8" fillId="0" borderId="14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169" fontId="15" fillId="5" borderId="0" xfId="0" applyNumberFormat="1" applyFont="1" applyFill="1" applyAlignment="1">
      <alignment horizontal="center"/>
    </xf>
    <xf numFmtId="169" fontId="16" fillId="0" borderId="2" xfId="0" applyNumberFormat="1" applyFont="1" applyBorder="1" applyAlignment="1">
      <alignment horizontal="center"/>
    </xf>
    <xf numFmtId="0" fontId="17" fillId="0" borderId="6" xfId="0" applyFont="1" applyBorder="1"/>
    <xf numFmtId="0" fontId="17" fillId="0" borderId="4" xfId="0" applyFont="1" applyBorder="1"/>
    <xf numFmtId="169" fontId="18" fillId="0" borderId="0" xfId="0" applyNumberFormat="1" applyFont="1" applyAlignment="1"/>
    <xf numFmtId="170" fontId="18" fillId="0" borderId="0" xfId="0" applyNumberFormat="1" applyFont="1" applyAlignment="1">
      <alignment horizontal="center"/>
    </xf>
    <xf numFmtId="169" fontId="20" fillId="5" borderId="2" xfId="0" applyNumberFormat="1" applyFont="1" applyFill="1" applyBorder="1" applyAlignment="1"/>
    <xf numFmtId="169" fontId="21" fillId="6" borderId="2" xfId="0" applyNumberFormat="1" applyFont="1" applyFill="1" applyBorder="1" applyAlignment="1"/>
    <xf numFmtId="169" fontId="22" fillId="0" borderId="0" xfId="0" applyNumberFormat="1" applyFont="1" applyAlignment="1"/>
    <xf numFmtId="169" fontId="25" fillId="6" borderId="2" xfId="0" applyNumberFormat="1" applyFont="1" applyFill="1" applyBorder="1" applyAlignment="1"/>
    <xf numFmtId="169" fontId="26" fillId="0" borderId="0" xfId="0" applyNumberFormat="1" applyFont="1" applyAlignment="1"/>
    <xf numFmtId="169" fontId="22" fillId="5" borderId="0" xfId="0" applyNumberFormat="1" applyFont="1" applyFill="1" applyAlignment="1"/>
    <xf numFmtId="169" fontId="15" fillId="7" borderId="2" xfId="0" applyNumberFormat="1" applyFont="1" applyFill="1" applyBorder="1" applyAlignment="1"/>
    <xf numFmtId="169" fontId="27" fillId="4" borderId="2" xfId="0" applyNumberFormat="1" applyFont="1" applyFill="1" applyBorder="1" applyAlignment="1">
      <alignment horizontal="center"/>
    </xf>
    <xf numFmtId="0" fontId="28" fillId="0" borderId="0" xfId="1" applyAlignment="1"/>
    <xf numFmtId="0" fontId="30" fillId="0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hyperlink" Target="http://www.youtube.com/watch?v=tT6LqQI9ip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53</xdr:row>
      <xdr:rowOff>152400</xdr:rowOff>
    </xdr:from>
    <xdr:ext cx="4591050" cy="344805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023100" y="10579100"/>
          <a:ext cx="4591050" cy="3448050"/>
          <a:chOff x="152400" y="152400"/>
          <a:chExt cx="4572000" cy="3429000"/>
        </a:xfrm>
      </xdr:grpSpPr>
      <xdr:pic>
        <xdr:nvPicPr>
          <xdr:cNvPr id="3" name="Shape 3" descr="This tool is can be found on the GulfCoastalRealtors.com website as part of a project to assist Millennials in purchasing their first home.&#10;&#10;Visit RetireCoast.com for blog articles on this and other topics." title="Millennial budget too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2">
            <a:alphaModFix/>
          </a:blip>
          <a:stretch>
            <a:fillRect/>
          </a:stretch>
        </xdr:blipFill>
        <xdr:spPr>
          <a:xfrm>
            <a:off x="152400" y="152400"/>
            <a:ext cx="4572000" cy="34290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6</xdr:col>
      <xdr:colOff>952500</xdr:colOff>
      <xdr:row>71</xdr:row>
      <xdr:rowOff>95250</xdr:rowOff>
    </xdr:from>
    <xdr:ext cx="2905125" cy="542925"/>
    <xdr:pic>
      <xdr:nvPicPr>
        <xdr:cNvPr id="4" name="image1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retirecoast.com/" TargetMode="External"/><Relationship Id="rId1" Type="http://schemas.openxmlformats.org/officeDocument/2006/relationships/hyperlink" Target="http://retirecoast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80"/>
  <sheetViews>
    <sheetView tabSelected="1" zoomScale="200" zoomScaleNormal="200" workbookViewId="0">
      <selection activeCell="B13" sqref="B13"/>
    </sheetView>
  </sheetViews>
  <sheetFormatPr baseColWidth="10" defaultColWidth="12.6640625" defaultRowHeight="15.75" customHeight="1"/>
  <cols>
    <col min="1" max="1" width="20.1640625" customWidth="1"/>
    <col min="2" max="2" width="14" customWidth="1"/>
    <col min="7" max="7" width="5.33203125" customWidth="1"/>
    <col min="8" max="8" width="28.5" customWidth="1"/>
    <col min="9" max="9" width="14.6640625" customWidth="1"/>
  </cols>
  <sheetData>
    <row r="1" spans="1:13" ht="41" customHeight="1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5.75" customHeight="1"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>
      <c r="A3" s="117" t="s">
        <v>1</v>
      </c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02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>
      <c r="A5" s="3" t="s">
        <v>3</v>
      </c>
      <c r="B5" s="4"/>
      <c r="C5" s="4"/>
      <c r="D5" s="4"/>
      <c r="E5" s="4"/>
      <c r="F5" s="5"/>
      <c r="G5" s="6"/>
      <c r="H5" s="7" t="s">
        <v>3</v>
      </c>
      <c r="I5" s="4"/>
      <c r="J5" s="4"/>
      <c r="K5" s="4"/>
      <c r="L5" s="4"/>
      <c r="M5" s="4"/>
    </row>
    <row r="6" spans="1:13">
      <c r="A6" s="8" t="s">
        <v>4</v>
      </c>
      <c r="B6" s="9" t="s">
        <v>5</v>
      </c>
      <c r="C6" s="10" t="s">
        <v>6</v>
      </c>
      <c r="D6" s="9" t="s">
        <v>7</v>
      </c>
      <c r="E6" s="9" t="s">
        <v>8</v>
      </c>
      <c r="F6" s="11" t="s">
        <v>9</v>
      </c>
      <c r="G6" s="6"/>
      <c r="H6" s="12" t="s">
        <v>10</v>
      </c>
      <c r="I6" s="9" t="s">
        <v>5</v>
      </c>
      <c r="J6" s="9" t="s">
        <v>11</v>
      </c>
      <c r="K6" s="9" t="s">
        <v>7</v>
      </c>
      <c r="L6" s="9" t="s">
        <v>8</v>
      </c>
      <c r="M6" s="9" t="s">
        <v>9</v>
      </c>
    </row>
    <row r="7" spans="1:13">
      <c r="A7" s="13" t="s">
        <v>12</v>
      </c>
      <c r="B7" s="14">
        <v>1100</v>
      </c>
      <c r="C7" s="15">
        <v>1300</v>
      </c>
      <c r="D7" s="16">
        <v>0</v>
      </c>
      <c r="E7" s="16">
        <v>0</v>
      </c>
      <c r="F7" s="17">
        <v>0</v>
      </c>
      <c r="G7" s="6"/>
      <c r="H7" s="18" t="s">
        <v>13</v>
      </c>
      <c r="I7" s="14"/>
      <c r="J7" s="14">
        <v>1800</v>
      </c>
      <c r="K7" s="14"/>
      <c r="L7" s="14"/>
      <c r="M7" s="14"/>
    </row>
    <row r="8" spans="1:13">
      <c r="A8" s="13" t="s">
        <v>14</v>
      </c>
      <c r="B8" s="19"/>
      <c r="C8" s="19"/>
      <c r="D8" s="19">
        <v>0</v>
      </c>
      <c r="E8" s="19">
        <v>0</v>
      </c>
      <c r="F8" s="20">
        <v>0</v>
      </c>
      <c r="G8" s="6"/>
      <c r="H8" s="18" t="s">
        <v>15</v>
      </c>
      <c r="I8" s="14"/>
      <c r="J8" s="14">
        <v>2100</v>
      </c>
      <c r="K8" s="21"/>
      <c r="L8" s="21"/>
      <c r="M8" s="21"/>
    </row>
    <row r="9" spans="1:13">
      <c r="A9" s="13" t="s">
        <v>16</v>
      </c>
      <c r="B9" s="21">
        <v>0</v>
      </c>
      <c r="C9" s="21">
        <v>70</v>
      </c>
      <c r="D9" s="22">
        <v>0</v>
      </c>
      <c r="E9" s="22">
        <v>0</v>
      </c>
      <c r="F9" s="23">
        <v>0</v>
      </c>
      <c r="G9" s="6"/>
      <c r="H9" s="18" t="s">
        <v>17</v>
      </c>
      <c r="I9" s="24"/>
      <c r="J9" s="24">
        <v>200</v>
      </c>
      <c r="K9" s="25"/>
      <c r="L9" s="25"/>
      <c r="M9" s="25"/>
    </row>
    <row r="10" spans="1:13">
      <c r="A10" s="13" t="s">
        <v>18</v>
      </c>
      <c r="B10" s="21">
        <v>100</v>
      </c>
      <c r="C10" s="15">
        <v>125</v>
      </c>
      <c r="D10" s="22">
        <v>0</v>
      </c>
      <c r="E10" s="22">
        <v>0</v>
      </c>
      <c r="F10" s="23">
        <v>0</v>
      </c>
      <c r="G10" s="6"/>
      <c r="H10" s="26" t="s">
        <v>19</v>
      </c>
      <c r="I10" s="15"/>
      <c r="J10" s="15">
        <v>200</v>
      </c>
      <c r="K10" s="27"/>
      <c r="L10" s="15"/>
      <c r="M10" s="15"/>
    </row>
    <row r="11" spans="1:13">
      <c r="A11" s="13" t="s">
        <v>20</v>
      </c>
      <c r="B11" s="15">
        <v>0</v>
      </c>
      <c r="C11" s="16">
        <v>25</v>
      </c>
      <c r="D11" s="16">
        <v>0</v>
      </c>
      <c r="E11" s="16">
        <v>0</v>
      </c>
      <c r="F11" s="17">
        <v>0</v>
      </c>
      <c r="G11" s="6"/>
      <c r="H11" s="28" t="s">
        <v>21</v>
      </c>
      <c r="I11" s="29"/>
      <c r="J11" s="29">
        <v>50</v>
      </c>
      <c r="K11" s="29"/>
      <c r="L11" s="29"/>
      <c r="M11" s="29"/>
    </row>
    <row r="12" spans="1:13">
      <c r="A12" s="13" t="s">
        <v>22</v>
      </c>
      <c r="B12" s="21">
        <v>30</v>
      </c>
      <c r="C12" s="15">
        <v>150</v>
      </c>
      <c r="D12" s="22">
        <v>0</v>
      </c>
      <c r="E12" s="22">
        <v>0</v>
      </c>
      <c r="F12" s="23">
        <v>0</v>
      </c>
      <c r="G12" s="6"/>
      <c r="H12" s="30" t="s">
        <v>21</v>
      </c>
      <c r="I12" s="31"/>
      <c r="J12" s="31">
        <v>50</v>
      </c>
      <c r="K12" s="32">
        <v>1</v>
      </c>
      <c r="L12" s="31">
        <v>1</v>
      </c>
      <c r="M12" s="31">
        <v>1</v>
      </c>
    </row>
    <row r="13" spans="1:13">
      <c r="A13" s="13" t="s">
        <v>23</v>
      </c>
      <c r="B13" s="21">
        <v>0</v>
      </c>
      <c r="C13" s="21">
        <v>150</v>
      </c>
      <c r="D13" s="22">
        <v>0</v>
      </c>
      <c r="E13" s="22">
        <v>0</v>
      </c>
      <c r="F13" s="23">
        <v>0</v>
      </c>
      <c r="G13" s="6"/>
      <c r="H13" s="33" t="s">
        <v>24</v>
      </c>
      <c r="I13" s="34">
        <f t="shared" ref="I13:M13" si="0">SUM(I7:I12)</f>
        <v>0</v>
      </c>
      <c r="J13" s="34">
        <f t="shared" si="0"/>
        <v>4400</v>
      </c>
      <c r="K13" s="34">
        <f t="shared" si="0"/>
        <v>1</v>
      </c>
      <c r="L13" s="34">
        <f t="shared" si="0"/>
        <v>1</v>
      </c>
      <c r="M13" s="34">
        <f t="shared" si="0"/>
        <v>1</v>
      </c>
    </row>
    <row r="14" spans="1:13">
      <c r="A14" s="13" t="s">
        <v>25</v>
      </c>
      <c r="B14" s="21">
        <v>0</v>
      </c>
      <c r="C14" s="21">
        <v>5</v>
      </c>
      <c r="D14" s="22">
        <v>0</v>
      </c>
      <c r="E14" s="22">
        <v>0</v>
      </c>
      <c r="F14" s="23">
        <v>0</v>
      </c>
      <c r="G14" s="6"/>
    </row>
    <row r="15" spans="1:13">
      <c r="A15" s="13" t="s">
        <v>26</v>
      </c>
      <c r="B15" s="21">
        <v>0</v>
      </c>
      <c r="C15" s="21">
        <v>0</v>
      </c>
      <c r="D15" s="22">
        <v>0</v>
      </c>
      <c r="E15" s="22">
        <v>0</v>
      </c>
      <c r="F15" s="23">
        <v>0</v>
      </c>
      <c r="G15" s="6"/>
      <c r="H15" s="35" t="s">
        <v>27</v>
      </c>
      <c r="I15" s="36">
        <v>0.15</v>
      </c>
      <c r="J15" s="36">
        <v>0.15</v>
      </c>
      <c r="K15" s="36">
        <v>0</v>
      </c>
      <c r="L15" s="36">
        <v>0</v>
      </c>
      <c r="M15" s="36">
        <v>0</v>
      </c>
    </row>
    <row r="16" spans="1:13">
      <c r="A16" s="19" t="s">
        <v>28</v>
      </c>
      <c r="B16" s="14">
        <v>0</v>
      </c>
      <c r="C16" s="14">
        <v>0</v>
      </c>
      <c r="D16" s="19">
        <v>0</v>
      </c>
      <c r="E16" s="19">
        <v>0</v>
      </c>
      <c r="F16" s="20">
        <v>0</v>
      </c>
      <c r="G16" s="6"/>
      <c r="H16" s="35" t="s">
        <v>29</v>
      </c>
      <c r="I16" s="37">
        <v>0.06</v>
      </c>
      <c r="J16" s="36">
        <v>0.02</v>
      </c>
      <c r="K16" s="36"/>
      <c r="L16" s="36"/>
      <c r="M16" s="36"/>
    </row>
    <row r="17" spans="1:13">
      <c r="A17" s="13" t="s">
        <v>30</v>
      </c>
      <c r="B17" s="15">
        <v>125</v>
      </c>
      <c r="C17" s="15">
        <v>125</v>
      </c>
      <c r="D17" s="16">
        <v>0</v>
      </c>
      <c r="E17" s="16">
        <v>0</v>
      </c>
      <c r="F17" s="17">
        <v>0</v>
      </c>
      <c r="G17" s="6"/>
      <c r="H17" s="26" t="s">
        <v>31</v>
      </c>
      <c r="I17" s="38">
        <f t="shared" ref="I17:M17" si="1">(I7+I8+I9+I10)*I15</f>
        <v>0</v>
      </c>
      <c r="J17" s="38">
        <f t="shared" si="1"/>
        <v>645</v>
      </c>
      <c r="K17" s="38">
        <f t="shared" si="1"/>
        <v>0</v>
      </c>
      <c r="L17" s="38">
        <f t="shared" si="1"/>
        <v>0</v>
      </c>
      <c r="M17" s="38">
        <f t="shared" si="1"/>
        <v>0</v>
      </c>
    </row>
    <row r="18" spans="1:13">
      <c r="A18" s="13" t="s">
        <v>32</v>
      </c>
      <c r="B18" s="21">
        <v>0</v>
      </c>
      <c r="C18" s="21">
        <v>0</v>
      </c>
      <c r="D18" s="22">
        <v>0</v>
      </c>
      <c r="E18" s="22">
        <v>0</v>
      </c>
      <c r="F18" s="23">
        <v>0</v>
      </c>
      <c r="G18" s="6"/>
      <c r="H18" s="39" t="s">
        <v>33</v>
      </c>
      <c r="I18" s="40">
        <f t="shared" ref="I18:M18" si="2">(I7+I8+I9+I10)*I16</f>
        <v>0</v>
      </c>
      <c r="J18" s="40">
        <f t="shared" si="2"/>
        <v>86</v>
      </c>
      <c r="K18" s="40">
        <f t="shared" si="2"/>
        <v>0</v>
      </c>
      <c r="L18" s="40">
        <f t="shared" si="2"/>
        <v>0</v>
      </c>
      <c r="M18" s="40">
        <f t="shared" si="2"/>
        <v>0</v>
      </c>
    </row>
    <row r="19" spans="1:13">
      <c r="A19" s="19" t="s">
        <v>34</v>
      </c>
      <c r="B19" s="14">
        <v>0</v>
      </c>
      <c r="C19" s="14">
        <v>0</v>
      </c>
      <c r="D19" s="19">
        <v>0</v>
      </c>
      <c r="E19" s="19">
        <v>0</v>
      </c>
      <c r="F19" s="20">
        <v>0</v>
      </c>
      <c r="G19" s="6"/>
      <c r="H19" s="41" t="s">
        <v>35</v>
      </c>
      <c r="I19" s="42">
        <f t="shared" ref="I19:M19" si="3">I13-(I17+I18)</f>
        <v>0</v>
      </c>
      <c r="J19" s="42">
        <f t="shared" si="3"/>
        <v>3669</v>
      </c>
      <c r="K19" s="42">
        <f t="shared" si="3"/>
        <v>1</v>
      </c>
      <c r="L19" s="42">
        <f t="shared" si="3"/>
        <v>1</v>
      </c>
      <c r="M19" s="42">
        <f t="shared" si="3"/>
        <v>1</v>
      </c>
    </row>
    <row r="20" spans="1:13">
      <c r="A20" s="13" t="s">
        <v>36</v>
      </c>
      <c r="B20" s="15">
        <v>0</v>
      </c>
      <c r="C20" s="15">
        <v>200</v>
      </c>
      <c r="D20" s="16">
        <v>0</v>
      </c>
      <c r="E20" s="16">
        <v>0</v>
      </c>
      <c r="F20" s="17">
        <v>0</v>
      </c>
      <c r="G20" s="6"/>
      <c r="H20" s="18" t="s">
        <v>37</v>
      </c>
      <c r="I20" s="19">
        <f t="shared" ref="I20:M20" si="4">I11+I12</f>
        <v>0</v>
      </c>
      <c r="J20" s="19">
        <f t="shared" si="4"/>
        <v>100</v>
      </c>
      <c r="K20" s="19">
        <f t="shared" si="4"/>
        <v>1</v>
      </c>
      <c r="L20" s="19">
        <f t="shared" si="4"/>
        <v>1</v>
      </c>
      <c r="M20" s="19">
        <f t="shared" si="4"/>
        <v>1</v>
      </c>
    </row>
    <row r="21" spans="1:13">
      <c r="A21" s="13" t="s">
        <v>38</v>
      </c>
      <c r="B21" s="16">
        <f t="shared" ref="B21:F21" si="5">SUM(B7:B20)</f>
        <v>1355</v>
      </c>
      <c r="C21" s="16">
        <f t="shared" si="5"/>
        <v>2150</v>
      </c>
      <c r="D21" s="16">
        <f t="shared" si="5"/>
        <v>0</v>
      </c>
      <c r="E21" s="16">
        <f t="shared" si="5"/>
        <v>0</v>
      </c>
      <c r="F21" s="17">
        <f t="shared" si="5"/>
        <v>0</v>
      </c>
      <c r="G21" s="6"/>
      <c r="H21" s="43" t="s">
        <v>39</v>
      </c>
      <c r="I21" s="44">
        <f t="shared" ref="I21:M21" si="6">I19+I20</f>
        <v>0</v>
      </c>
      <c r="J21" s="44">
        <f t="shared" si="6"/>
        <v>3769</v>
      </c>
      <c r="K21" s="44">
        <f t="shared" si="6"/>
        <v>2</v>
      </c>
      <c r="L21" s="44">
        <f t="shared" si="6"/>
        <v>2</v>
      </c>
      <c r="M21" s="44">
        <f t="shared" si="6"/>
        <v>2</v>
      </c>
    </row>
    <row r="22" spans="1:13">
      <c r="A22" s="1"/>
      <c r="B22" s="45"/>
      <c r="C22" s="45"/>
      <c r="D22" s="45"/>
      <c r="E22" s="45"/>
      <c r="F22" s="45"/>
      <c r="G22" s="6"/>
      <c r="H22" s="18"/>
      <c r="I22" s="16"/>
      <c r="J22" s="16"/>
      <c r="K22" s="16"/>
      <c r="L22" s="16"/>
      <c r="M22" s="16"/>
    </row>
    <row r="23" spans="1:13">
      <c r="A23" s="4"/>
      <c r="B23" s="22"/>
      <c r="C23" s="22"/>
      <c r="D23" s="22"/>
      <c r="E23" s="22"/>
      <c r="F23" s="23"/>
      <c r="G23" s="6"/>
    </row>
    <row r="24" spans="1:13">
      <c r="A24" s="8" t="s">
        <v>40</v>
      </c>
      <c r="B24" s="46" t="str">
        <f t="shared" ref="B24:F24" si="7">B6</f>
        <v>CURRENT HOME</v>
      </c>
      <c r="C24" s="46" t="str">
        <f t="shared" si="7"/>
        <v>NEW HOME</v>
      </c>
      <c r="D24" s="46" t="str">
        <f t="shared" si="7"/>
        <v>OPT 2</v>
      </c>
      <c r="E24" s="46" t="str">
        <f t="shared" si="7"/>
        <v>OPT 3</v>
      </c>
      <c r="F24" s="47" t="str">
        <f t="shared" si="7"/>
        <v>OPT 4</v>
      </c>
      <c r="G24" s="6"/>
      <c r="H24" s="48" t="s">
        <v>41</v>
      </c>
      <c r="I24" s="49"/>
      <c r="J24" s="49"/>
      <c r="K24" s="49"/>
      <c r="L24" s="49"/>
      <c r="M24" s="49"/>
    </row>
    <row r="25" spans="1:13">
      <c r="A25" s="13" t="s">
        <v>42</v>
      </c>
      <c r="B25" s="15">
        <v>125</v>
      </c>
      <c r="C25" s="16">
        <v>125</v>
      </c>
      <c r="D25" s="16">
        <v>0</v>
      </c>
      <c r="E25" s="16">
        <v>0</v>
      </c>
      <c r="F25" s="17">
        <v>0</v>
      </c>
      <c r="G25" s="6"/>
      <c r="H25" s="35" t="s">
        <v>43</v>
      </c>
      <c r="I25" s="16">
        <f t="shared" ref="I25:M25" si="8">B21</f>
        <v>1355</v>
      </c>
      <c r="J25" s="16">
        <f t="shared" si="8"/>
        <v>2150</v>
      </c>
      <c r="K25" s="16">
        <f t="shared" si="8"/>
        <v>0</v>
      </c>
      <c r="L25" s="16">
        <f t="shared" si="8"/>
        <v>0</v>
      </c>
      <c r="M25" s="16">
        <f t="shared" si="8"/>
        <v>0</v>
      </c>
    </row>
    <row r="26" spans="1:13">
      <c r="A26" s="13" t="s">
        <v>44</v>
      </c>
      <c r="B26" s="21">
        <v>100</v>
      </c>
      <c r="C26" s="16">
        <v>100</v>
      </c>
      <c r="D26" s="22">
        <v>0</v>
      </c>
      <c r="E26" s="22">
        <v>0</v>
      </c>
      <c r="F26" s="23">
        <v>0</v>
      </c>
      <c r="G26" s="6"/>
      <c r="H26" s="35" t="s">
        <v>45</v>
      </c>
      <c r="I26" s="22">
        <f t="shared" ref="I26:M26" si="9">B40</f>
        <v>410</v>
      </c>
      <c r="J26" s="22">
        <f t="shared" si="9"/>
        <v>410</v>
      </c>
      <c r="K26" s="22">
        <f t="shared" si="9"/>
        <v>0</v>
      </c>
      <c r="L26" s="22">
        <f t="shared" si="9"/>
        <v>0</v>
      </c>
      <c r="M26" s="22">
        <f t="shared" si="9"/>
        <v>0</v>
      </c>
    </row>
    <row r="27" spans="1:13">
      <c r="A27" s="13" t="s">
        <v>46</v>
      </c>
      <c r="B27" s="22"/>
      <c r="C27" s="22"/>
      <c r="D27" s="22">
        <v>0</v>
      </c>
      <c r="E27" s="22">
        <v>0</v>
      </c>
      <c r="F27" s="23">
        <v>0</v>
      </c>
      <c r="G27" s="6"/>
      <c r="H27" s="50" t="s">
        <v>47</v>
      </c>
      <c r="I27" s="51">
        <f t="shared" ref="I27:J27" si="10">B75</f>
        <v>0</v>
      </c>
      <c r="J27" s="51">
        <f t="shared" si="10"/>
        <v>640</v>
      </c>
      <c r="K27" s="51">
        <v>0</v>
      </c>
      <c r="L27" s="51">
        <v>0</v>
      </c>
      <c r="M27" s="51">
        <v>0</v>
      </c>
    </row>
    <row r="28" spans="1:13">
      <c r="A28" s="13" t="s">
        <v>48</v>
      </c>
      <c r="B28" s="22"/>
      <c r="C28" s="22"/>
      <c r="D28" s="22">
        <v>0</v>
      </c>
      <c r="E28" s="22">
        <v>0</v>
      </c>
      <c r="F28" s="23">
        <v>0</v>
      </c>
      <c r="G28" s="6"/>
      <c r="H28" s="52" t="s">
        <v>49</v>
      </c>
      <c r="I28" s="53">
        <f t="shared" ref="I28:M28" si="11">SUM(I25:I27)</f>
        <v>1765</v>
      </c>
      <c r="J28" s="53">
        <f t="shared" si="11"/>
        <v>3200</v>
      </c>
      <c r="K28" s="53">
        <f t="shared" si="11"/>
        <v>0</v>
      </c>
      <c r="L28" s="53">
        <f t="shared" si="11"/>
        <v>0</v>
      </c>
      <c r="M28" s="53">
        <f t="shared" si="11"/>
        <v>0</v>
      </c>
    </row>
    <row r="29" spans="1:13">
      <c r="A29" s="13" t="s">
        <v>50</v>
      </c>
      <c r="B29" s="22"/>
      <c r="C29" s="22"/>
      <c r="D29" s="22">
        <v>0</v>
      </c>
      <c r="E29" s="22">
        <v>0</v>
      </c>
      <c r="F29" s="23">
        <v>0</v>
      </c>
      <c r="G29" s="6"/>
      <c r="H29" s="54"/>
      <c r="I29" s="22"/>
      <c r="J29" s="22"/>
      <c r="K29" s="22"/>
      <c r="L29" s="22"/>
      <c r="M29" s="22"/>
    </row>
    <row r="30" spans="1:13">
      <c r="A30" s="13" t="s">
        <v>51</v>
      </c>
      <c r="B30" s="22"/>
      <c r="C30" s="22"/>
      <c r="D30" s="22">
        <v>0</v>
      </c>
      <c r="E30" s="22">
        <v>0</v>
      </c>
      <c r="F30" s="23">
        <v>0</v>
      </c>
      <c r="G30" s="6"/>
      <c r="H30" s="55" t="s">
        <v>52</v>
      </c>
      <c r="I30" s="56">
        <f t="shared" ref="I30:M30" si="12">I19-I28</f>
        <v>-1765</v>
      </c>
      <c r="J30" s="56">
        <f t="shared" si="12"/>
        <v>469</v>
      </c>
      <c r="K30" s="56">
        <f t="shared" si="12"/>
        <v>1</v>
      </c>
      <c r="L30" s="56">
        <f t="shared" si="12"/>
        <v>1</v>
      </c>
      <c r="M30" s="56">
        <f t="shared" si="12"/>
        <v>1</v>
      </c>
    </row>
    <row r="31" spans="1:13">
      <c r="A31" s="13" t="s">
        <v>53</v>
      </c>
      <c r="B31" s="22"/>
      <c r="C31" s="22"/>
      <c r="D31" s="22">
        <v>0</v>
      </c>
      <c r="E31" s="22">
        <v>0</v>
      </c>
      <c r="F31" s="23">
        <v>0</v>
      </c>
      <c r="G31" s="6"/>
      <c r="H31" s="57" t="s">
        <v>54</v>
      </c>
      <c r="I31" s="45"/>
      <c r="J31" s="45"/>
      <c r="K31" s="45"/>
      <c r="L31" s="45"/>
      <c r="M31" s="45"/>
    </row>
    <row r="32" spans="1:13">
      <c r="A32" s="13" t="s">
        <v>55</v>
      </c>
      <c r="B32" s="22"/>
      <c r="C32" s="22"/>
      <c r="D32" s="22">
        <v>0</v>
      </c>
      <c r="E32" s="22">
        <v>0</v>
      </c>
      <c r="F32" s="23">
        <v>0</v>
      </c>
      <c r="G32" s="6"/>
      <c r="H32" s="58"/>
      <c r="I32" s="45"/>
      <c r="J32" s="45"/>
      <c r="K32" s="45"/>
      <c r="L32" s="45"/>
      <c r="M32" s="45"/>
    </row>
    <row r="33" spans="1:13">
      <c r="A33" s="13" t="s">
        <v>56</v>
      </c>
      <c r="B33" s="22"/>
      <c r="C33" s="22"/>
      <c r="D33" s="22">
        <v>0</v>
      </c>
      <c r="E33" s="22">
        <v>0</v>
      </c>
      <c r="F33" s="23">
        <v>0</v>
      </c>
      <c r="G33" s="6"/>
      <c r="H33" s="59" t="s">
        <v>57</v>
      </c>
      <c r="I33" s="60" t="s">
        <v>5</v>
      </c>
      <c r="J33" s="9" t="s">
        <v>11</v>
      </c>
      <c r="K33" s="9" t="s">
        <v>7</v>
      </c>
      <c r="L33" s="9" t="s">
        <v>8</v>
      </c>
      <c r="M33" s="9" t="s">
        <v>9</v>
      </c>
    </row>
    <row r="34" spans="1:13">
      <c r="A34" s="13" t="s">
        <v>58</v>
      </c>
      <c r="B34" s="22"/>
      <c r="C34" s="22"/>
      <c r="D34" s="22">
        <v>0</v>
      </c>
      <c r="E34" s="22">
        <v>0</v>
      </c>
      <c r="F34" s="23">
        <v>0</v>
      </c>
      <c r="G34" s="6"/>
      <c r="H34" s="61"/>
      <c r="I34" s="4"/>
      <c r="J34" s="4"/>
      <c r="K34" s="4"/>
      <c r="L34" s="4"/>
      <c r="M34" s="4"/>
    </row>
    <row r="35" spans="1:13">
      <c r="A35" s="13" t="s">
        <v>59</v>
      </c>
      <c r="B35" s="21">
        <v>25</v>
      </c>
      <c r="C35" s="16">
        <v>25</v>
      </c>
      <c r="D35" s="22">
        <v>0</v>
      </c>
      <c r="E35" s="22">
        <v>0</v>
      </c>
      <c r="F35" s="23">
        <v>0</v>
      </c>
      <c r="G35" s="6"/>
      <c r="H35" s="61" t="s">
        <v>60</v>
      </c>
      <c r="I35" s="62"/>
      <c r="J35" s="62">
        <v>529</v>
      </c>
      <c r="K35" s="62"/>
      <c r="L35" s="63"/>
      <c r="M35" s="63"/>
    </row>
    <row r="36" spans="1:13">
      <c r="A36" s="13" t="s">
        <v>61</v>
      </c>
      <c r="B36" s="21">
        <v>10</v>
      </c>
      <c r="C36" s="16">
        <v>10</v>
      </c>
      <c r="D36" s="22">
        <v>0</v>
      </c>
      <c r="E36" s="22">
        <v>0</v>
      </c>
      <c r="F36" s="23">
        <v>0</v>
      </c>
      <c r="G36" s="6"/>
      <c r="H36" s="61" t="s">
        <v>62</v>
      </c>
      <c r="I36" s="62"/>
      <c r="J36" s="62">
        <v>100</v>
      </c>
      <c r="K36" s="63"/>
      <c r="L36" s="63"/>
      <c r="M36" s="63"/>
    </row>
    <row r="37" spans="1:13">
      <c r="A37" s="61" t="s">
        <v>63</v>
      </c>
      <c r="B37" s="21">
        <v>100</v>
      </c>
      <c r="C37" s="16">
        <v>100</v>
      </c>
      <c r="D37" s="22">
        <v>0</v>
      </c>
      <c r="E37" s="22">
        <v>0</v>
      </c>
      <c r="F37" s="23">
        <v>0</v>
      </c>
      <c r="G37" s="6"/>
      <c r="H37" s="61" t="s">
        <v>64</v>
      </c>
      <c r="I37" s="62"/>
      <c r="J37" s="62">
        <v>100</v>
      </c>
      <c r="K37" s="63"/>
      <c r="L37" s="63"/>
      <c r="M37" s="63"/>
    </row>
    <row r="38" spans="1:13">
      <c r="A38" s="64" t="s">
        <v>65</v>
      </c>
      <c r="B38" s="22"/>
      <c r="C38" s="22"/>
      <c r="D38" s="22">
        <v>0</v>
      </c>
      <c r="E38" s="22">
        <v>0</v>
      </c>
      <c r="F38" s="23">
        <v>0</v>
      </c>
      <c r="G38" s="6"/>
      <c r="H38" s="61" t="s">
        <v>62</v>
      </c>
      <c r="I38" s="62"/>
      <c r="J38" s="62">
        <v>100</v>
      </c>
      <c r="K38" s="63"/>
      <c r="L38" s="63"/>
      <c r="M38" s="63"/>
    </row>
    <row r="39" spans="1:13">
      <c r="A39" s="13" t="s">
        <v>66</v>
      </c>
      <c r="B39" s="21">
        <v>50</v>
      </c>
      <c r="C39" s="16">
        <v>50</v>
      </c>
      <c r="D39" s="22">
        <v>0</v>
      </c>
      <c r="E39" s="22">
        <v>0</v>
      </c>
      <c r="F39" s="23">
        <v>0</v>
      </c>
      <c r="G39" s="6"/>
      <c r="H39" s="61" t="s">
        <v>67</v>
      </c>
      <c r="I39" s="62"/>
      <c r="J39" s="62">
        <v>100</v>
      </c>
      <c r="K39" s="65"/>
      <c r="L39" s="63"/>
      <c r="M39" s="63"/>
    </row>
    <row r="40" spans="1:13">
      <c r="A40" s="13" t="s">
        <v>38</v>
      </c>
      <c r="B40" s="16">
        <f t="shared" ref="B40:F40" si="13">SUM(B25:B39)</f>
        <v>410</v>
      </c>
      <c r="C40" s="16">
        <f t="shared" si="13"/>
        <v>410</v>
      </c>
      <c r="D40" s="16">
        <f t="shared" si="13"/>
        <v>0</v>
      </c>
      <c r="E40" s="16">
        <f t="shared" si="13"/>
        <v>0</v>
      </c>
      <c r="F40" s="17">
        <f t="shared" si="13"/>
        <v>0</v>
      </c>
      <c r="G40" s="66"/>
      <c r="H40" s="3" t="s">
        <v>68</v>
      </c>
      <c r="I40" s="62"/>
      <c r="J40" s="62">
        <v>100</v>
      </c>
      <c r="K40" s="63"/>
      <c r="L40" s="63"/>
      <c r="M40" s="63"/>
    </row>
    <row r="41" spans="1:13">
      <c r="A41" s="1"/>
      <c r="B41" s="45"/>
      <c r="C41" s="45"/>
      <c r="D41" s="45"/>
      <c r="E41" s="45"/>
      <c r="F41" s="45"/>
      <c r="G41" s="6"/>
      <c r="H41" s="3" t="s">
        <v>69</v>
      </c>
      <c r="I41" s="62"/>
      <c r="J41" s="62">
        <v>100</v>
      </c>
      <c r="K41" s="63"/>
      <c r="L41" s="63"/>
      <c r="M41" s="63"/>
    </row>
    <row r="42" spans="1:13">
      <c r="A42" s="4"/>
      <c r="B42" s="22"/>
      <c r="C42" s="22"/>
      <c r="D42" s="22"/>
      <c r="E42" s="22"/>
      <c r="F42" s="23"/>
      <c r="G42" s="6"/>
      <c r="H42" s="67" t="s">
        <v>70</v>
      </c>
      <c r="I42" s="68"/>
      <c r="J42" s="68">
        <v>100</v>
      </c>
      <c r="K42" s="69"/>
      <c r="L42" s="69"/>
      <c r="M42" s="69"/>
    </row>
    <row r="43" spans="1:13">
      <c r="A43" s="8" t="s">
        <v>71</v>
      </c>
      <c r="B43" s="46" t="str">
        <f t="shared" ref="B43:F43" si="14">B6</f>
        <v>CURRENT HOME</v>
      </c>
      <c r="C43" s="46" t="str">
        <f t="shared" si="14"/>
        <v>NEW HOME</v>
      </c>
      <c r="D43" s="46" t="str">
        <f t="shared" si="14"/>
        <v>OPT 2</v>
      </c>
      <c r="E43" s="46" t="str">
        <f t="shared" si="14"/>
        <v>OPT 3</v>
      </c>
      <c r="F43" s="47" t="str">
        <f t="shared" si="14"/>
        <v>OPT 4</v>
      </c>
      <c r="G43" s="6"/>
      <c r="H43" s="70" t="s">
        <v>72</v>
      </c>
      <c r="I43" s="71"/>
      <c r="J43" s="71">
        <v>100</v>
      </c>
      <c r="K43" s="72"/>
      <c r="L43" s="72"/>
      <c r="M43" s="72"/>
    </row>
    <row r="44" spans="1:13">
      <c r="A44" s="13" t="s">
        <v>73</v>
      </c>
      <c r="B44" s="16"/>
      <c r="C44" s="16">
        <v>0</v>
      </c>
      <c r="D44" s="16">
        <v>0</v>
      </c>
      <c r="E44" s="16">
        <v>0</v>
      </c>
      <c r="F44" s="17">
        <v>0</v>
      </c>
      <c r="G44" s="6"/>
      <c r="H44" s="73" t="s">
        <v>74</v>
      </c>
      <c r="I44" s="74">
        <f t="shared" ref="I44:M44" si="15">SUM(I35:I43)</f>
        <v>0</v>
      </c>
      <c r="J44" s="74">
        <f t="shared" si="15"/>
        <v>1329</v>
      </c>
      <c r="K44" s="74">
        <f t="shared" si="15"/>
        <v>0</v>
      </c>
      <c r="L44" s="74">
        <f t="shared" si="15"/>
        <v>0</v>
      </c>
      <c r="M44" s="74">
        <f t="shared" si="15"/>
        <v>0</v>
      </c>
    </row>
    <row r="45" spans="1:13">
      <c r="A45" s="13" t="s">
        <v>75</v>
      </c>
      <c r="B45" s="22"/>
      <c r="C45" s="16">
        <v>90</v>
      </c>
      <c r="D45" s="22">
        <v>0</v>
      </c>
      <c r="E45" s="22">
        <v>0</v>
      </c>
      <c r="F45" s="23">
        <v>0</v>
      </c>
      <c r="G45" s="6"/>
    </row>
    <row r="46" spans="1:13">
      <c r="A46" s="28" t="s">
        <v>76</v>
      </c>
      <c r="B46" s="22"/>
      <c r="C46" s="15">
        <v>50</v>
      </c>
      <c r="D46" s="22">
        <v>0</v>
      </c>
      <c r="E46" s="22">
        <v>0</v>
      </c>
      <c r="F46" s="23">
        <v>0</v>
      </c>
      <c r="G46" s="75"/>
      <c r="H46" s="67" t="s">
        <v>77</v>
      </c>
      <c r="I46" s="69">
        <f t="shared" ref="I46:M46" si="16">I44*12</f>
        <v>0</v>
      </c>
      <c r="J46" s="69">
        <f t="shared" si="16"/>
        <v>15948</v>
      </c>
      <c r="K46" s="69">
        <f t="shared" si="16"/>
        <v>0</v>
      </c>
      <c r="L46" s="69">
        <f t="shared" si="16"/>
        <v>0</v>
      </c>
      <c r="M46" s="69">
        <f t="shared" si="16"/>
        <v>0</v>
      </c>
    </row>
    <row r="47" spans="1:13">
      <c r="A47" s="61" t="s">
        <v>78</v>
      </c>
      <c r="B47" s="22"/>
      <c r="C47" s="16">
        <v>50</v>
      </c>
      <c r="D47" s="22">
        <v>0</v>
      </c>
      <c r="E47" s="22">
        <v>0</v>
      </c>
      <c r="F47" s="23">
        <v>0</v>
      </c>
      <c r="G47" s="75"/>
      <c r="H47" s="67" t="s">
        <v>79</v>
      </c>
      <c r="I47" s="68"/>
      <c r="J47" s="68">
        <v>15000</v>
      </c>
      <c r="K47" s="69">
        <f t="shared" ref="K47:M47" si="17">K45-K46</f>
        <v>0</v>
      </c>
      <c r="L47" s="69">
        <f t="shared" si="17"/>
        <v>0</v>
      </c>
      <c r="M47" s="69">
        <f t="shared" si="17"/>
        <v>0</v>
      </c>
    </row>
    <row r="48" spans="1:13">
      <c r="A48" s="13" t="s">
        <v>80</v>
      </c>
      <c r="B48" s="19"/>
      <c r="C48" s="19"/>
      <c r="D48" s="19">
        <v>0</v>
      </c>
      <c r="E48" s="19">
        <v>0</v>
      </c>
      <c r="F48" s="20">
        <v>0</v>
      </c>
      <c r="G48" s="75"/>
      <c r="H48" s="67" t="s">
        <v>81</v>
      </c>
      <c r="I48" s="69">
        <f t="shared" ref="I48:M48" si="18">I46-I47</f>
        <v>0</v>
      </c>
      <c r="J48" s="69">
        <f t="shared" si="18"/>
        <v>948</v>
      </c>
      <c r="K48" s="69">
        <f t="shared" si="18"/>
        <v>0</v>
      </c>
      <c r="L48" s="69">
        <f t="shared" si="18"/>
        <v>0</v>
      </c>
      <c r="M48" s="69">
        <f t="shared" si="18"/>
        <v>0</v>
      </c>
    </row>
    <row r="49" spans="1:13">
      <c r="A49" s="13" t="s">
        <v>82</v>
      </c>
      <c r="B49" s="16"/>
      <c r="C49" s="16">
        <v>150</v>
      </c>
      <c r="D49" s="16">
        <v>0</v>
      </c>
      <c r="E49" s="16">
        <v>0</v>
      </c>
      <c r="F49" s="17">
        <v>0</v>
      </c>
      <c r="G49" s="6"/>
    </row>
    <row r="50" spans="1:13">
      <c r="A50" s="13" t="s">
        <v>83</v>
      </c>
      <c r="B50" s="22"/>
      <c r="C50" s="22"/>
      <c r="D50" s="22">
        <v>0</v>
      </c>
      <c r="E50" s="22">
        <v>0</v>
      </c>
      <c r="F50" s="23">
        <v>0</v>
      </c>
      <c r="G50" s="6"/>
      <c r="H50" s="28" t="s">
        <v>84</v>
      </c>
      <c r="I50" s="76" t="e">
        <f t="shared" ref="I50:M50" si="19">I47/I44</f>
        <v>#DIV/0!</v>
      </c>
      <c r="J50" s="76">
        <f t="shared" si="19"/>
        <v>11.286681715575622</v>
      </c>
      <c r="K50" s="76" t="e">
        <f t="shared" si="19"/>
        <v>#DIV/0!</v>
      </c>
      <c r="L50" s="76" t="e">
        <f t="shared" si="19"/>
        <v>#DIV/0!</v>
      </c>
      <c r="M50" s="76" t="e">
        <f t="shared" si="19"/>
        <v>#DIV/0!</v>
      </c>
    </row>
    <row r="51" spans="1:13">
      <c r="A51" s="13" t="s">
        <v>85</v>
      </c>
      <c r="B51" s="22"/>
      <c r="C51" s="16">
        <v>75</v>
      </c>
      <c r="D51" s="22">
        <v>0</v>
      </c>
      <c r="E51" s="22">
        <v>0</v>
      </c>
      <c r="F51" s="23">
        <v>0</v>
      </c>
      <c r="G51" s="6"/>
    </row>
    <row r="52" spans="1:13">
      <c r="A52" s="13" t="s">
        <v>86</v>
      </c>
      <c r="B52" s="22"/>
      <c r="C52" s="22"/>
      <c r="D52" s="22">
        <v>0</v>
      </c>
      <c r="E52" s="22">
        <v>0</v>
      </c>
      <c r="F52" s="23">
        <v>0</v>
      </c>
      <c r="G52" s="6"/>
      <c r="H52" s="28" t="s">
        <v>87</v>
      </c>
    </row>
    <row r="53" spans="1:13">
      <c r="A53" s="13" t="s">
        <v>88</v>
      </c>
      <c r="B53" s="22"/>
      <c r="C53" s="22"/>
      <c r="D53" s="22">
        <v>0</v>
      </c>
      <c r="E53" s="22">
        <v>0</v>
      </c>
      <c r="F53" s="23">
        <v>0</v>
      </c>
      <c r="G53" s="6"/>
      <c r="H53" s="28" t="s">
        <v>89</v>
      </c>
    </row>
    <row r="54" spans="1:13">
      <c r="A54" s="13" t="s">
        <v>90</v>
      </c>
      <c r="B54" s="19"/>
      <c r="C54" s="19"/>
      <c r="D54" s="19">
        <v>0</v>
      </c>
      <c r="E54" s="19">
        <v>0</v>
      </c>
      <c r="F54" s="20">
        <v>0</v>
      </c>
      <c r="G54" s="6"/>
    </row>
    <row r="55" spans="1:13">
      <c r="A55" s="13" t="s">
        <v>91</v>
      </c>
      <c r="B55" s="19"/>
      <c r="C55" s="19"/>
      <c r="D55" s="19">
        <v>0</v>
      </c>
      <c r="E55" s="19">
        <v>0</v>
      </c>
      <c r="F55" s="20">
        <v>0</v>
      </c>
      <c r="G55" s="6"/>
    </row>
    <row r="56" spans="1:13">
      <c r="A56" s="4" t="s">
        <v>92</v>
      </c>
      <c r="B56" s="19"/>
      <c r="C56" s="19"/>
      <c r="D56" s="19">
        <v>0</v>
      </c>
      <c r="E56" s="19">
        <v>0</v>
      </c>
      <c r="F56" s="20">
        <v>0</v>
      </c>
      <c r="G56" s="6"/>
    </row>
    <row r="57" spans="1:13">
      <c r="A57" s="13" t="s">
        <v>93</v>
      </c>
      <c r="B57" s="19"/>
      <c r="C57" s="19"/>
      <c r="D57" s="19">
        <v>0</v>
      </c>
      <c r="E57" s="19">
        <v>0</v>
      </c>
      <c r="F57" s="20">
        <v>0</v>
      </c>
      <c r="G57" s="6"/>
    </row>
    <row r="58" spans="1:13">
      <c r="A58" s="13" t="s">
        <v>94</v>
      </c>
      <c r="B58" s="19"/>
      <c r="C58" s="19"/>
      <c r="D58" s="19">
        <v>0</v>
      </c>
      <c r="E58" s="19">
        <v>0</v>
      </c>
      <c r="F58" s="20">
        <v>0</v>
      </c>
      <c r="G58" s="6"/>
      <c r="H58" s="1"/>
      <c r="I58" s="1"/>
      <c r="J58" s="1"/>
      <c r="K58" s="1"/>
      <c r="L58" s="1"/>
      <c r="M58" s="1"/>
    </row>
    <row r="59" spans="1:13">
      <c r="A59" s="13" t="s">
        <v>95</v>
      </c>
      <c r="B59" s="19"/>
      <c r="C59" s="19"/>
      <c r="D59" s="19">
        <v>0</v>
      </c>
      <c r="E59" s="19">
        <v>0</v>
      </c>
      <c r="F59" s="20">
        <v>0</v>
      </c>
      <c r="G59" s="6"/>
      <c r="H59" s="1"/>
      <c r="I59" s="1"/>
      <c r="J59" s="1"/>
      <c r="K59" s="1"/>
      <c r="L59" s="1"/>
      <c r="M59" s="1"/>
    </row>
    <row r="60" spans="1:13">
      <c r="A60" s="13" t="s">
        <v>96</v>
      </c>
      <c r="B60" s="19"/>
      <c r="C60" s="19"/>
      <c r="D60" s="19">
        <v>0</v>
      </c>
      <c r="E60" s="19">
        <v>0</v>
      </c>
      <c r="F60" s="20">
        <v>0</v>
      </c>
      <c r="G60" s="6"/>
      <c r="H60" s="1"/>
      <c r="I60" s="1"/>
      <c r="J60" s="1"/>
      <c r="K60" s="1"/>
      <c r="L60" s="1"/>
      <c r="M60" s="1"/>
    </row>
    <row r="61" spans="1:13">
      <c r="A61" s="13" t="s">
        <v>97</v>
      </c>
      <c r="B61" s="19"/>
      <c r="C61" s="77">
        <v>25</v>
      </c>
      <c r="D61" s="19">
        <v>0</v>
      </c>
      <c r="E61" s="19">
        <v>0</v>
      </c>
      <c r="F61" s="20">
        <v>0</v>
      </c>
      <c r="G61" s="6"/>
      <c r="H61" s="1"/>
      <c r="I61" s="1"/>
      <c r="J61" s="1"/>
      <c r="K61" s="1"/>
      <c r="L61" s="1"/>
      <c r="M61" s="1"/>
    </row>
    <row r="62" spans="1:13">
      <c r="A62" s="61" t="s">
        <v>98</v>
      </c>
      <c r="B62" s="19"/>
      <c r="C62" s="14">
        <v>100</v>
      </c>
      <c r="D62" s="19">
        <v>0</v>
      </c>
      <c r="E62" s="19">
        <v>0</v>
      </c>
      <c r="F62" s="20">
        <v>0</v>
      </c>
      <c r="G62" s="6"/>
      <c r="H62" s="1"/>
      <c r="I62" s="45"/>
      <c r="J62" s="45"/>
      <c r="K62" s="78"/>
      <c r="L62" s="45"/>
      <c r="M62" s="45"/>
    </row>
    <row r="63" spans="1:13">
      <c r="A63" s="61" t="s">
        <v>99</v>
      </c>
      <c r="B63" s="19"/>
      <c r="C63" s="19"/>
      <c r="D63" s="19">
        <v>0</v>
      </c>
      <c r="E63" s="19">
        <v>0</v>
      </c>
      <c r="F63" s="20">
        <v>0</v>
      </c>
      <c r="G63" s="6"/>
      <c r="H63" s="1"/>
      <c r="I63" s="45"/>
      <c r="J63" s="45"/>
      <c r="K63" s="78"/>
      <c r="L63" s="45"/>
      <c r="M63" s="45"/>
    </row>
    <row r="64" spans="1:13">
      <c r="A64" s="13" t="s">
        <v>100</v>
      </c>
      <c r="B64" s="19"/>
      <c r="C64" s="19"/>
      <c r="D64" s="19">
        <v>0</v>
      </c>
      <c r="E64" s="19">
        <v>0</v>
      </c>
      <c r="F64" s="20">
        <v>0</v>
      </c>
      <c r="G64" s="6"/>
      <c r="H64" s="1"/>
      <c r="I64" s="79"/>
      <c r="J64" s="79"/>
      <c r="K64" s="78"/>
      <c r="L64" s="45"/>
      <c r="M64" s="45"/>
    </row>
    <row r="65" spans="1:13">
      <c r="A65" s="13" t="s">
        <v>101</v>
      </c>
      <c r="B65" s="19"/>
      <c r="C65" s="19"/>
      <c r="D65" s="19">
        <v>0</v>
      </c>
      <c r="E65" s="19">
        <v>0</v>
      </c>
      <c r="F65" s="20">
        <v>0</v>
      </c>
      <c r="G65" s="6"/>
      <c r="H65" s="1"/>
      <c r="I65" s="79"/>
      <c r="J65" s="79"/>
      <c r="K65" s="45"/>
      <c r="L65" s="45"/>
      <c r="M65" s="45"/>
    </row>
    <row r="66" spans="1:13">
      <c r="A66" s="61" t="s">
        <v>102</v>
      </c>
      <c r="B66" s="19"/>
      <c r="C66" s="19"/>
      <c r="D66" s="19">
        <v>0</v>
      </c>
      <c r="E66" s="19">
        <v>0</v>
      </c>
      <c r="F66" s="20">
        <v>0</v>
      </c>
      <c r="G66" s="6"/>
      <c r="H66" s="1"/>
      <c r="I66" s="79"/>
      <c r="J66" s="79"/>
      <c r="K66" s="45"/>
      <c r="L66" s="45"/>
      <c r="M66" s="45"/>
    </row>
    <row r="67" spans="1:13">
      <c r="A67" s="19" t="s">
        <v>103</v>
      </c>
      <c r="B67" s="19"/>
      <c r="C67" s="19"/>
      <c r="D67" s="19">
        <v>0</v>
      </c>
      <c r="E67" s="19">
        <v>0</v>
      </c>
      <c r="F67" s="20">
        <v>0</v>
      </c>
      <c r="G67" s="6"/>
      <c r="H67" s="1"/>
      <c r="I67" s="79"/>
      <c r="J67" s="79"/>
      <c r="K67" s="1"/>
      <c r="L67" s="1"/>
      <c r="M67" s="45"/>
    </row>
    <row r="68" spans="1:13">
      <c r="A68" s="61" t="s">
        <v>104</v>
      </c>
      <c r="B68" s="19"/>
      <c r="C68" s="19"/>
      <c r="D68" s="19">
        <v>0</v>
      </c>
      <c r="E68" s="19">
        <v>0</v>
      </c>
      <c r="F68" s="20">
        <v>0</v>
      </c>
      <c r="G68" s="6"/>
      <c r="H68" s="1"/>
      <c r="I68" s="79"/>
      <c r="J68" s="79"/>
      <c r="K68" s="45"/>
      <c r="L68" s="45"/>
      <c r="M68" s="45"/>
    </row>
    <row r="69" spans="1:13">
      <c r="A69" s="13" t="s">
        <v>105</v>
      </c>
      <c r="B69" s="19"/>
      <c r="C69" s="19"/>
      <c r="D69" s="19">
        <v>0</v>
      </c>
      <c r="E69" s="19">
        <v>0</v>
      </c>
      <c r="F69" s="20">
        <v>0</v>
      </c>
      <c r="G69" s="6"/>
      <c r="H69" s="1"/>
      <c r="I69" s="79"/>
      <c r="J69" s="79"/>
      <c r="K69" s="45"/>
      <c r="L69" s="45"/>
      <c r="M69" s="45"/>
    </row>
    <row r="70" spans="1:13">
      <c r="A70" s="3" t="s">
        <v>106</v>
      </c>
      <c r="B70" s="19"/>
      <c r="C70" s="77">
        <v>100</v>
      </c>
      <c r="D70" s="19">
        <v>0</v>
      </c>
      <c r="E70" s="19">
        <v>0</v>
      </c>
      <c r="F70" s="20">
        <v>0</v>
      </c>
      <c r="G70" s="6"/>
      <c r="H70" s="1"/>
      <c r="I70" s="79"/>
      <c r="J70" s="79"/>
      <c r="K70" s="1"/>
      <c r="L70" s="1"/>
      <c r="M70" s="45"/>
    </row>
    <row r="71" spans="1:13">
      <c r="A71" s="61" t="s">
        <v>107</v>
      </c>
      <c r="B71" s="19"/>
      <c r="C71" s="19"/>
      <c r="D71" s="19">
        <v>0</v>
      </c>
      <c r="E71" s="19">
        <v>0</v>
      </c>
      <c r="F71" s="20">
        <v>0</v>
      </c>
      <c r="G71" s="6"/>
      <c r="H71" s="80" t="s">
        <v>108</v>
      </c>
      <c r="I71" s="79"/>
      <c r="J71" s="79"/>
      <c r="K71" s="45"/>
      <c r="L71" s="45"/>
      <c r="M71" s="45"/>
    </row>
    <row r="72" spans="1:13">
      <c r="A72" s="13" t="s">
        <v>109</v>
      </c>
      <c r="B72" s="19"/>
      <c r="C72" s="19"/>
      <c r="D72" s="19">
        <v>0</v>
      </c>
      <c r="E72" s="19">
        <v>0</v>
      </c>
      <c r="F72" s="20">
        <v>0</v>
      </c>
      <c r="G72" s="6"/>
      <c r="H72" s="1"/>
      <c r="I72" s="1"/>
      <c r="J72" s="79"/>
      <c r="K72" s="45"/>
      <c r="L72" s="45"/>
      <c r="M72" s="45"/>
    </row>
    <row r="73" spans="1:13">
      <c r="A73" s="61" t="s">
        <v>110</v>
      </c>
      <c r="B73" s="19"/>
      <c r="C73" s="19"/>
      <c r="D73" s="19">
        <v>0</v>
      </c>
      <c r="E73" s="19">
        <v>0</v>
      </c>
      <c r="F73" s="20">
        <v>0</v>
      </c>
      <c r="G73" s="6"/>
      <c r="H73" s="1"/>
      <c r="I73" s="1"/>
      <c r="J73" s="79"/>
      <c r="K73" s="45"/>
      <c r="L73" s="45"/>
      <c r="M73" s="45"/>
    </row>
    <row r="74" spans="1:13">
      <c r="A74" s="61" t="s">
        <v>111</v>
      </c>
      <c r="B74" s="19"/>
      <c r="C74" s="19"/>
      <c r="D74" s="19">
        <v>0</v>
      </c>
      <c r="E74" s="19">
        <v>0</v>
      </c>
      <c r="F74" s="20">
        <v>0</v>
      </c>
      <c r="G74" s="6"/>
      <c r="H74" s="1"/>
      <c r="I74" s="1"/>
      <c r="J74" s="79"/>
      <c r="K74" s="45"/>
      <c r="L74" s="45"/>
      <c r="M74" s="45"/>
    </row>
    <row r="75" spans="1:13">
      <c r="A75" s="13" t="s">
        <v>38</v>
      </c>
      <c r="B75" s="16">
        <f t="shared" ref="B75:C75" si="20">SUM(B44:B74)</f>
        <v>0</v>
      </c>
      <c r="C75" s="16">
        <f t="shared" si="20"/>
        <v>640</v>
      </c>
      <c r="D75" s="16">
        <f t="shared" ref="D75:F75" si="21">SUM(D44:D53)</f>
        <v>0</v>
      </c>
      <c r="E75" s="16">
        <f t="shared" si="21"/>
        <v>0</v>
      </c>
      <c r="F75" s="17">
        <f t="shared" si="21"/>
        <v>0</v>
      </c>
      <c r="G75" s="6"/>
      <c r="H75" s="1"/>
      <c r="I75" s="45"/>
      <c r="J75" s="45"/>
      <c r="K75" s="45"/>
      <c r="L75" s="45"/>
      <c r="M75" s="45"/>
    </row>
    <row r="76" spans="1:13" ht="15.75" customHeight="1">
      <c r="A76" s="117" t="s">
        <v>166</v>
      </c>
    </row>
    <row r="77" spans="1:13" ht="15.75" customHeight="1">
      <c r="A77" s="118" t="s">
        <v>167</v>
      </c>
    </row>
    <row r="78" spans="1:13" ht="15.75" customHeight="1">
      <c r="A78" s="118" t="s">
        <v>168</v>
      </c>
    </row>
    <row r="79" spans="1:13" ht="15.75" customHeight="1">
      <c r="A79" s="118" t="s">
        <v>169</v>
      </c>
    </row>
    <row r="80" spans="1:13" ht="15.75" customHeight="1">
      <c r="A80" s="118" t="s">
        <v>170</v>
      </c>
    </row>
  </sheetData>
  <mergeCells count="2">
    <mergeCell ref="A1:M1"/>
    <mergeCell ref="A4:M4"/>
  </mergeCells>
  <hyperlinks>
    <hyperlink ref="A76" r:id="rId1" xr:uid="{00000000-0004-0000-0000-000000000000}"/>
    <hyperlink ref="A3" r:id="rId2" xr:uid="{A833DDFE-93DF-8E45-A25F-47236C790BE3}"/>
  </hyperlinks>
  <pageMargins left="0.7" right="0.7" top="0.75" bottom="0.75" header="0.3" footer="0.3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3:K51"/>
  <sheetViews>
    <sheetView workbookViewId="0"/>
  </sheetViews>
  <sheetFormatPr baseColWidth="10" defaultColWidth="12.6640625" defaultRowHeight="15.75" customHeight="1"/>
  <cols>
    <col min="1" max="1" width="15.1640625" customWidth="1"/>
  </cols>
  <sheetData>
    <row r="3" spans="1:11" ht="15.75" customHeight="1">
      <c r="A3" s="103" t="s">
        <v>112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5.75" customHeight="1">
      <c r="A4" s="104" t="s">
        <v>113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customHeight="1">
      <c r="A5" s="107" t="s">
        <v>114</v>
      </c>
      <c r="B5" s="101"/>
      <c r="C5" s="108">
        <f ca="1">TODAY()</f>
        <v>44752</v>
      </c>
      <c r="D5" s="101"/>
      <c r="E5" s="81"/>
      <c r="F5" s="81"/>
      <c r="G5" s="81"/>
      <c r="H5" s="81"/>
      <c r="I5" s="81"/>
      <c r="J5" s="81"/>
      <c r="K5" s="81"/>
    </row>
    <row r="6" spans="1:11" ht="15.7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ht="15.75" customHeight="1">
      <c r="A7" s="109" t="s">
        <v>115</v>
      </c>
      <c r="B7" s="105"/>
      <c r="C7" s="106"/>
      <c r="D7" s="82"/>
      <c r="E7" s="82"/>
      <c r="F7" s="81"/>
      <c r="G7" s="109" t="s">
        <v>116</v>
      </c>
      <c r="H7" s="105"/>
      <c r="I7" s="106"/>
      <c r="J7" s="82"/>
      <c r="K7" s="82"/>
    </row>
    <row r="8" spans="1:11" ht="15.7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>
      <c r="A9" s="110" t="s">
        <v>117</v>
      </c>
      <c r="B9" s="105"/>
      <c r="C9" s="106"/>
      <c r="D9" s="83"/>
      <c r="E9" s="83"/>
      <c r="F9" s="81"/>
      <c r="G9" s="110" t="s">
        <v>118</v>
      </c>
      <c r="H9" s="105"/>
      <c r="I9" s="106"/>
      <c r="J9" s="83"/>
      <c r="K9" s="83"/>
    </row>
    <row r="10" spans="1:11">
      <c r="A10" s="81"/>
      <c r="B10" s="111" t="s">
        <v>119</v>
      </c>
      <c r="C10" s="101"/>
      <c r="D10" s="81"/>
      <c r="E10" s="84"/>
      <c r="F10" s="81"/>
      <c r="G10" s="81"/>
      <c r="H10" s="111" t="s">
        <v>120</v>
      </c>
      <c r="I10" s="101"/>
      <c r="J10" s="81"/>
      <c r="K10" s="85"/>
    </row>
    <row r="11" spans="1:11">
      <c r="A11" s="81"/>
      <c r="B11" s="111" t="s">
        <v>121</v>
      </c>
      <c r="C11" s="101"/>
      <c r="D11" s="81"/>
      <c r="E11" s="86"/>
      <c r="F11" s="81"/>
      <c r="G11" s="81"/>
      <c r="H11" s="111" t="s">
        <v>122</v>
      </c>
      <c r="I11" s="101"/>
      <c r="J11" s="81"/>
      <c r="K11" s="87"/>
    </row>
    <row r="12" spans="1:11">
      <c r="A12" s="81"/>
      <c r="B12" s="111" t="s">
        <v>123</v>
      </c>
      <c r="C12" s="101"/>
      <c r="D12" s="81"/>
      <c r="E12" s="88"/>
      <c r="F12" s="81"/>
      <c r="G12" s="81"/>
      <c r="H12" s="111" t="s">
        <v>124</v>
      </c>
      <c r="I12" s="101"/>
      <c r="J12" s="81"/>
      <c r="K12" s="89"/>
    </row>
    <row r="13" spans="1:11">
      <c r="A13" s="81"/>
      <c r="B13" s="111" t="s">
        <v>125</v>
      </c>
      <c r="C13" s="101"/>
      <c r="D13" s="81"/>
      <c r="E13" s="86"/>
      <c r="F13" s="81"/>
      <c r="G13" s="81"/>
      <c r="H13" s="81"/>
      <c r="I13" s="90" t="s">
        <v>126</v>
      </c>
      <c r="J13" s="91"/>
      <c r="K13" s="92">
        <f>SUM(K10:K12)</f>
        <v>0</v>
      </c>
    </row>
    <row r="14" spans="1:11">
      <c r="A14" s="81"/>
      <c r="B14" s="111" t="s">
        <v>127</v>
      </c>
      <c r="C14" s="101"/>
      <c r="D14" s="81"/>
      <c r="E14" s="86"/>
      <c r="F14" s="81"/>
      <c r="G14" s="81"/>
      <c r="H14" s="81"/>
      <c r="I14" s="81"/>
      <c r="J14" s="81"/>
      <c r="K14" s="81"/>
    </row>
    <row r="15" spans="1:11">
      <c r="A15" s="81"/>
      <c r="B15" s="81"/>
      <c r="C15" s="90" t="s">
        <v>126</v>
      </c>
      <c r="D15" s="81"/>
      <c r="E15" s="93">
        <f>SUM(E10:E14)</f>
        <v>0</v>
      </c>
      <c r="F15" s="81"/>
      <c r="G15" s="81"/>
      <c r="H15" s="81"/>
      <c r="I15" s="81"/>
      <c r="J15" s="81"/>
      <c r="K15" s="81"/>
    </row>
    <row r="16" spans="1:11" ht="15.7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>
      <c r="A17" s="110" t="s">
        <v>128</v>
      </c>
      <c r="B17" s="105"/>
      <c r="C17" s="106"/>
      <c r="D17" s="83"/>
      <c r="E17" s="83"/>
      <c r="F17" s="81"/>
      <c r="G17" s="112" t="s">
        <v>129</v>
      </c>
      <c r="H17" s="105"/>
      <c r="I17" s="105"/>
      <c r="J17" s="105"/>
      <c r="K17" s="106"/>
    </row>
    <row r="18" spans="1:11">
      <c r="A18" s="81"/>
      <c r="B18" s="111" t="s">
        <v>120</v>
      </c>
      <c r="C18" s="101"/>
      <c r="D18" s="81"/>
      <c r="E18" s="86"/>
      <c r="F18" s="81"/>
      <c r="G18" s="81"/>
      <c r="H18" s="111" t="s">
        <v>130</v>
      </c>
      <c r="I18" s="101"/>
      <c r="J18" s="81"/>
      <c r="K18" s="86"/>
    </row>
    <row r="19" spans="1:11">
      <c r="A19" s="81"/>
      <c r="B19" s="111" t="s">
        <v>122</v>
      </c>
      <c r="C19" s="101"/>
      <c r="D19" s="81"/>
      <c r="E19" s="88"/>
      <c r="F19" s="81"/>
      <c r="G19" s="81"/>
      <c r="H19" s="111" t="s">
        <v>131</v>
      </c>
      <c r="I19" s="101"/>
      <c r="J19" s="81"/>
      <c r="K19" s="86"/>
    </row>
    <row r="20" spans="1:11">
      <c r="A20" s="81"/>
      <c r="B20" s="111" t="s">
        <v>124</v>
      </c>
      <c r="C20" s="101"/>
      <c r="D20" s="81"/>
      <c r="E20" s="86"/>
      <c r="F20" s="81"/>
      <c r="G20" s="81"/>
      <c r="H20" s="111" t="s">
        <v>132</v>
      </c>
      <c r="I20" s="101"/>
      <c r="J20" s="81"/>
      <c r="K20" s="86"/>
    </row>
    <row r="21" spans="1:11">
      <c r="A21" s="81"/>
      <c r="B21" s="111" t="s">
        <v>133</v>
      </c>
      <c r="C21" s="101"/>
      <c r="D21" s="81"/>
      <c r="E21" s="86"/>
      <c r="F21" s="81"/>
      <c r="G21" s="81"/>
      <c r="H21" s="111" t="s">
        <v>134</v>
      </c>
      <c r="I21" s="101"/>
      <c r="J21" s="81"/>
      <c r="K21" s="86"/>
    </row>
    <row r="22" spans="1:11">
      <c r="A22" s="81"/>
      <c r="B22" s="111" t="s">
        <v>135</v>
      </c>
      <c r="C22" s="101"/>
      <c r="D22" s="81"/>
      <c r="E22" s="86"/>
      <c r="F22" s="81"/>
      <c r="G22" s="81"/>
      <c r="H22" s="111" t="s">
        <v>136</v>
      </c>
      <c r="I22" s="101"/>
      <c r="J22" s="81"/>
      <c r="K22" s="86"/>
    </row>
    <row r="23" spans="1:11">
      <c r="A23" s="81"/>
      <c r="B23" s="111" t="s">
        <v>137</v>
      </c>
      <c r="C23" s="101"/>
      <c r="D23" s="81"/>
      <c r="E23" s="86"/>
      <c r="F23" s="81"/>
      <c r="G23" s="81"/>
      <c r="H23" s="81"/>
      <c r="I23" s="90" t="s">
        <v>126</v>
      </c>
      <c r="J23" s="91"/>
      <c r="K23" s="93">
        <f>SUM(K18:K22)</f>
        <v>0</v>
      </c>
    </row>
    <row r="24" spans="1:11">
      <c r="A24" s="81"/>
      <c r="B24" s="111" t="s">
        <v>138</v>
      </c>
      <c r="C24" s="101"/>
      <c r="D24" s="81"/>
      <c r="E24" s="86"/>
      <c r="F24" s="81"/>
      <c r="G24" s="81"/>
      <c r="H24" s="81"/>
      <c r="I24" s="81"/>
      <c r="J24" s="81"/>
      <c r="K24" s="81"/>
    </row>
    <row r="25" spans="1:11">
      <c r="A25" s="81"/>
      <c r="B25" s="111" t="s">
        <v>80</v>
      </c>
      <c r="C25" s="101"/>
      <c r="D25" s="81"/>
      <c r="E25" s="86"/>
      <c r="F25" s="81"/>
      <c r="G25" s="81"/>
      <c r="H25" s="81"/>
      <c r="I25" s="81"/>
      <c r="J25" s="81"/>
      <c r="K25" s="81"/>
    </row>
    <row r="26" spans="1:11">
      <c r="A26" s="81"/>
      <c r="B26" s="111" t="s">
        <v>139</v>
      </c>
      <c r="C26" s="101"/>
      <c r="D26" s="81"/>
      <c r="E26" s="86"/>
      <c r="F26" s="81"/>
      <c r="G26" s="81"/>
      <c r="H26" s="81"/>
      <c r="I26" s="81"/>
      <c r="J26" s="81"/>
      <c r="K26" s="81"/>
    </row>
    <row r="27" spans="1:11">
      <c r="A27" s="81"/>
      <c r="B27" s="111" t="s">
        <v>140</v>
      </c>
      <c r="C27" s="101"/>
      <c r="D27" s="81"/>
      <c r="E27" s="86"/>
      <c r="F27" s="81"/>
      <c r="G27" s="81"/>
      <c r="H27" s="81"/>
      <c r="I27" s="81"/>
      <c r="J27" s="81"/>
      <c r="K27" s="81"/>
    </row>
    <row r="28" spans="1:11">
      <c r="A28" s="81"/>
      <c r="B28" s="111" t="s">
        <v>141</v>
      </c>
      <c r="C28" s="101"/>
      <c r="D28" s="81"/>
      <c r="E28" s="86"/>
      <c r="F28" s="81"/>
      <c r="G28" s="81"/>
      <c r="H28" s="81"/>
      <c r="I28" s="81"/>
      <c r="J28" s="81"/>
      <c r="K28" s="81"/>
    </row>
    <row r="29" spans="1:11">
      <c r="A29" s="81"/>
      <c r="B29" s="111" t="s">
        <v>142</v>
      </c>
      <c r="C29" s="101"/>
      <c r="D29" s="81"/>
      <c r="E29" s="86"/>
      <c r="F29" s="81"/>
      <c r="G29" s="81"/>
      <c r="H29" s="81"/>
      <c r="I29" s="81"/>
      <c r="J29" s="81"/>
      <c r="K29" s="81"/>
    </row>
    <row r="30" spans="1:11">
      <c r="A30" s="81"/>
      <c r="B30" s="81"/>
      <c r="C30" s="90" t="s">
        <v>126</v>
      </c>
      <c r="D30" s="81"/>
      <c r="E30" s="93">
        <f>SUM(E18:E29)</f>
        <v>0</v>
      </c>
      <c r="F30" s="81"/>
      <c r="G30" s="81"/>
      <c r="H30" s="81"/>
      <c r="I30" s="81"/>
      <c r="J30" s="81"/>
      <c r="K30" s="91"/>
    </row>
    <row r="31" spans="1:11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1:11">
      <c r="A32" s="110" t="s">
        <v>143</v>
      </c>
      <c r="B32" s="105"/>
      <c r="C32" s="106"/>
      <c r="D32" s="83"/>
      <c r="E32" s="83"/>
      <c r="F32" s="81"/>
      <c r="G32" s="110" t="s">
        <v>144</v>
      </c>
      <c r="H32" s="105"/>
      <c r="I32" s="106"/>
      <c r="J32" s="83"/>
      <c r="K32" s="83"/>
    </row>
    <row r="33" spans="1:11">
      <c r="A33" s="81"/>
      <c r="B33" s="101"/>
      <c r="C33" s="101"/>
      <c r="D33" s="81"/>
      <c r="E33" s="88"/>
      <c r="F33" s="81"/>
      <c r="G33" s="81"/>
      <c r="H33" s="111" t="s">
        <v>139</v>
      </c>
      <c r="I33" s="101"/>
      <c r="J33" s="81"/>
      <c r="K33" s="86">
        <v>0</v>
      </c>
    </row>
    <row r="34" spans="1:11">
      <c r="A34" s="81"/>
      <c r="B34" s="113" t="s">
        <v>145</v>
      </c>
      <c r="C34" s="101"/>
      <c r="D34" s="81"/>
      <c r="E34" s="86"/>
      <c r="F34" s="81"/>
      <c r="G34" s="81"/>
      <c r="H34" s="111" t="s">
        <v>140</v>
      </c>
      <c r="I34" s="101"/>
      <c r="J34" s="81"/>
      <c r="K34" s="86">
        <v>0</v>
      </c>
    </row>
    <row r="35" spans="1:11">
      <c r="A35" s="81"/>
      <c r="B35" s="111" t="s">
        <v>146</v>
      </c>
      <c r="C35" s="101"/>
      <c r="D35" s="81"/>
      <c r="E35" s="86"/>
      <c r="F35" s="81"/>
      <c r="G35" s="81"/>
      <c r="H35" s="111" t="s">
        <v>141</v>
      </c>
      <c r="I35" s="101"/>
      <c r="J35" s="81"/>
      <c r="K35" s="94">
        <v>0</v>
      </c>
    </row>
    <row r="36" spans="1:11">
      <c r="A36" s="81"/>
      <c r="B36" s="111" t="s">
        <v>147</v>
      </c>
      <c r="C36" s="101"/>
      <c r="D36" s="81"/>
      <c r="E36" s="86"/>
      <c r="F36" s="81"/>
      <c r="G36" s="81"/>
      <c r="H36" s="111" t="s">
        <v>148</v>
      </c>
      <c r="I36" s="101"/>
      <c r="J36" s="81"/>
      <c r="K36" s="86">
        <v>0</v>
      </c>
    </row>
    <row r="37" spans="1:11">
      <c r="A37" s="81"/>
      <c r="B37" s="113" t="s">
        <v>149</v>
      </c>
      <c r="C37" s="101"/>
      <c r="D37" s="81"/>
      <c r="E37" s="86"/>
      <c r="F37" s="81"/>
      <c r="G37" s="81"/>
      <c r="H37" s="111" t="s">
        <v>150</v>
      </c>
      <c r="I37" s="101"/>
      <c r="J37" s="81"/>
      <c r="K37" s="86">
        <v>0</v>
      </c>
    </row>
    <row r="38" spans="1:11">
      <c r="A38" s="81"/>
      <c r="B38" s="113" t="s">
        <v>151</v>
      </c>
      <c r="C38" s="101"/>
      <c r="D38" s="81"/>
      <c r="E38" s="94">
        <v>0</v>
      </c>
      <c r="F38" s="81"/>
      <c r="G38" s="81"/>
      <c r="H38" s="111" t="s">
        <v>152</v>
      </c>
      <c r="I38" s="101"/>
      <c r="J38" s="81"/>
      <c r="K38" s="94">
        <v>0</v>
      </c>
    </row>
    <row r="39" spans="1:11">
      <c r="A39" s="81"/>
      <c r="B39" s="113" t="s">
        <v>142</v>
      </c>
      <c r="C39" s="101"/>
      <c r="D39" s="81"/>
      <c r="E39" s="86">
        <v>0</v>
      </c>
      <c r="F39" s="81"/>
      <c r="G39" s="81"/>
      <c r="H39" s="111" t="s">
        <v>142</v>
      </c>
      <c r="I39" s="101"/>
      <c r="J39" s="81"/>
      <c r="K39" s="86">
        <v>0</v>
      </c>
    </row>
    <row r="40" spans="1:11">
      <c r="A40" s="81"/>
      <c r="B40" s="81"/>
      <c r="C40" s="90" t="s">
        <v>126</v>
      </c>
      <c r="D40" s="91"/>
      <c r="E40" s="93">
        <f>SUM(E33:E39)</f>
        <v>0</v>
      </c>
      <c r="F40" s="91"/>
      <c r="G40" s="91"/>
      <c r="H40" s="91"/>
      <c r="I40" s="90" t="s">
        <v>126</v>
      </c>
      <c r="J40" s="91"/>
      <c r="K40" s="93">
        <f>SUM(K33:K39)</f>
        <v>0</v>
      </c>
    </row>
    <row r="41" spans="1:11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1">
      <c r="A42" s="114" t="s">
        <v>153</v>
      </c>
      <c r="B42" s="101"/>
      <c r="C42" s="101"/>
      <c r="D42" s="95"/>
      <c r="E42" s="96">
        <f>SUM(E40,E30,E15)</f>
        <v>0</v>
      </c>
      <c r="F42" s="81"/>
      <c r="G42" s="114" t="s">
        <v>154</v>
      </c>
      <c r="H42" s="101"/>
      <c r="I42" s="101"/>
      <c r="J42" s="95"/>
      <c r="K42" s="96">
        <f>SUM(K40,K23,K13)</f>
        <v>0</v>
      </c>
    </row>
    <row r="43" spans="1:11" ht="15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</row>
    <row r="44" spans="1:11" ht="15.75" customHeight="1">
      <c r="A44" s="115" t="s">
        <v>155</v>
      </c>
      <c r="B44" s="105"/>
      <c r="C44" s="105"/>
      <c r="D44" s="105"/>
      <c r="E44" s="105"/>
      <c r="F44" s="105"/>
      <c r="G44" s="105"/>
      <c r="H44" s="106"/>
      <c r="I44" s="116">
        <f>E42-K41</f>
        <v>0</v>
      </c>
      <c r="J44" s="105"/>
      <c r="K44" s="106"/>
    </row>
    <row r="46" spans="1:11" ht="15.75" customHeight="1">
      <c r="A46" s="98" t="s">
        <v>156</v>
      </c>
      <c r="B46" s="98" t="s">
        <v>157</v>
      </c>
      <c r="C46" s="99"/>
      <c r="D46" s="99"/>
      <c r="E46" s="99"/>
      <c r="F46" s="99"/>
      <c r="G46" s="99"/>
      <c r="H46" s="99"/>
    </row>
    <row r="47" spans="1:11" ht="15.75" customHeight="1">
      <c r="A47" s="28" t="s">
        <v>115</v>
      </c>
      <c r="B47" s="28" t="s">
        <v>158</v>
      </c>
    </row>
    <row r="48" spans="1:11" ht="15.75" customHeight="1">
      <c r="A48" s="28" t="s">
        <v>159</v>
      </c>
      <c r="B48" s="28" t="s">
        <v>160</v>
      </c>
    </row>
    <row r="49" spans="1:8" ht="15.75" customHeight="1">
      <c r="A49" s="28" t="s">
        <v>116</v>
      </c>
      <c r="B49" s="28" t="s">
        <v>161</v>
      </c>
    </row>
    <row r="50" spans="1:8" ht="15.75" customHeight="1">
      <c r="A50" s="28" t="s">
        <v>162</v>
      </c>
      <c r="B50" s="28" t="s">
        <v>163</v>
      </c>
    </row>
    <row r="51" spans="1:8" ht="15.75" customHeight="1">
      <c r="A51" s="98" t="s">
        <v>164</v>
      </c>
      <c r="B51" s="98" t="s">
        <v>165</v>
      </c>
      <c r="C51" s="99"/>
      <c r="D51" s="99"/>
      <c r="E51" s="99"/>
      <c r="F51" s="99"/>
      <c r="G51" s="99"/>
      <c r="H51" s="99"/>
    </row>
  </sheetData>
  <mergeCells count="55">
    <mergeCell ref="H35:I35"/>
    <mergeCell ref="H36:I36"/>
    <mergeCell ref="H21:I21"/>
    <mergeCell ref="H22:I22"/>
    <mergeCell ref="G32:I32"/>
    <mergeCell ref="H33:I33"/>
    <mergeCell ref="H34:I34"/>
    <mergeCell ref="H37:I37"/>
    <mergeCell ref="H38:I38"/>
    <mergeCell ref="H39:I39"/>
    <mergeCell ref="G42:I42"/>
    <mergeCell ref="A44:H44"/>
    <mergeCell ref="I44:K44"/>
    <mergeCell ref="A42:C42"/>
    <mergeCell ref="B25:C25"/>
    <mergeCell ref="B26:C26"/>
    <mergeCell ref="B27:C27"/>
    <mergeCell ref="B28:C28"/>
    <mergeCell ref="B29:C29"/>
    <mergeCell ref="A32:C32"/>
    <mergeCell ref="B33:C33"/>
    <mergeCell ref="B35:C35"/>
    <mergeCell ref="B36:C36"/>
    <mergeCell ref="B37:C37"/>
    <mergeCell ref="B38:C38"/>
    <mergeCell ref="B39:C39"/>
    <mergeCell ref="B21:C21"/>
    <mergeCell ref="B22:C22"/>
    <mergeCell ref="B23:C23"/>
    <mergeCell ref="B24:C24"/>
    <mergeCell ref="B34:C34"/>
    <mergeCell ref="H18:I18"/>
    <mergeCell ref="H19:I19"/>
    <mergeCell ref="H20:I20"/>
    <mergeCell ref="B18:C18"/>
    <mergeCell ref="B19:C19"/>
    <mergeCell ref="B20:C20"/>
    <mergeCell ref="B13:C13"/>
    <mergeCell ref="B14:C14"/>
    <mergeCell ref="A17:C17"/>
    <mergeCell ref="H10:I10"/>
    <mergeCell ref="H11:I11"/>
    <mergeCell ref="H12:I12"/>
    <mergeCell ref="G17:K17"/>
    <mergeCell ref="G9:I9"/>
    <mergeCell ref="A9:C9"/>
    <mergeCell ref="B10:C10"/>
    <mergeCell ref="B11:C11"/>
    <mergeCell ref="B12:C12"/>
    <mergeCell ref="A3:K3"/>
    <mergeCell ref="A4:K4"/>
    <mergeCell ref="A5:B5"/>
    <mergeCell ref="C5:D5"/>
    <mergeCell ref="A7:C7"/>
    <mergeCell ref="G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Budget</vt:lpstr>
      <vt:lpstr>Financial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anderson</cp:lastModifiedBy>
  <dcterms:created xsi:type="dcterms:W3CDTF">2022-07-10T15:27:23Z</dcterms:created>
  <dcterms:modified xsi:type="dcterms:W3CDTF">2022-07-10T15:27:23Z</dcterms:modified>
</cp:coreProperties>
</file>